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ambulatory primary care physician visits linked to dispensations/"/>
    </mc:Choice>
  </mc:AlternateContent>
  <xr:revisionPtr revIDLastSave="0" documentId="11_B13E747C37ED8F9ECF1DFF72C6A151B7F5E2EBF8" xr6:coauthVersionLast="46" xr6:coauthVersionMax="46" xr10:uidLastSave="{00000000-0000-0000-0000-000000000000}"/>
  <bookViews>
    <workbookView xWindow="-120" yWindow="-120" windowWidth="29040" windowHeight="15840" tabRatio="876" activeTab="5" xr2:uid="{00000000-000D-0000-FFFF-FFFF00000000}"/>
  </bookViews>
  <sheets>
    <sheet name="reportfig_rxNR" sheetId="82" r:id="rId1"/>
    <sheet name="reportfig_rxMR" sheetId="86" r:id="rId2"/>
    <sheet name="reportfig_rxR" sheetId="87" r:id="rId3"/>
    <sheet name="Suppltbl_rxNR_count_crdrt" sheetId="62" r:id="rId4"/>
    <sheet name="Suppltbl_rxMR_count_crdrt" sheetId="72" r:id="rId5"/>
    <sheet name="Suppltbl_rxR_count_crdrt" sheetId="73" r:id="rId6"/>
    <sheet name="tbl_fig_data" sheetId="89" r:id="rId7"/>
    <sheet name="orig_data" sheetId="8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89" l="1"/>
  <c r="F3" i="89"/>
  <c r="G3" i="89"/>
  <c r="E84" i="89"/>
  <c r="F84" i="89"/>
  <c r="G84" i="89"/>
  <c r="B16" i="73" s="1"/>
  <c r="E85" i="89"/>
  <c r="F85" i="89"/>
  <c r="G85" i="89"/>
  <c r="B17" i="73" s="1"/>
  <c r="E86" i="89"/>
  <c r="F86" i="89"/>
  <c r="G86" i="89"/>
  <c r="B18" i="73" s="1"/>
  <c r="E87" i="89"/>
  <c r="F87" i="89"/>
  <c r="G87" i="89"/>
  <c r="B19" i="73" s="1"/>
  <c r="E88" i="89"/>
  <c r="F88" i="89"/>
  <c r="G88" i="89"/>
  <c r="B20" i="73" s="1"/>
  <c r="E89" i="89"/>
  <c r="F89" i="89"/>
  <c r="G89" i="89"/>
  <c r="B21" i="73" s="1"/>
  <c r="E90" i="89"/>
  <c r="F90" i="89"/>
  <c r="G90" i="89"/>
  <c r="B22" i="73" s="1"/>
  <c r="E91" i="89"/>
  <c r="F91" i="89"/>
  <c r="G91" i="89"/>
  <c r="B23" i="73" s="1"/>
  <c r="E76" i="89"/>
  <c r="F76" i="89"/>
  <c r="G76" i="89"/>
  <c r="B7" i="73" s="1"/>
  <c r="E77" i="89"/>
  <c r="F77" i="89"/>
  <c r="G77" i="89"/>
  <c r="B8" i="73" s="1"/>
  <c r="E78" i="89"/>
  <c r="F78" i="89"/>
  <c r="G78" i="89"/>
  <c r="B9" i="73" s="1"/>
  <c r="E79" i="89"/>
  <c r="F79" i="89"/>
  <c r="G79" i="89"/>
  <c r="B10" i="73" s="1"/>
  <c r="E80" i="89"/>
  <c r="F80" i="89"/>
  <c r="G80" i="89"/>
  <c r="B11" i="73" s="1"/>
  <c r="E81" i="89"/>
  <c r="F81" i="89"/>
  <c r="G81" i="89"/>
  <c r="B12" i="73" s="1"/>
  <c r="E82" i="89"/>
  <c r="F82" i="89"/>
  <c r="G82" i="89"/>
  <c r="B13" i="73" s="1"/>
  <c r="E83" i="89"/>
  <c r="F83" i="89"/>
  <c r="G83" i="89"/>
  <c r="B14" i="73" s="1"/>
  <c r="E36" i="89"/>
  <c r="F36" i="89"/>
  <c r="G36" i="89"/>
  <c r="B7" i="72" s="1"/>
  <c r="E37" i="89"/>
  <c r="F37" i="89"/>
  <c r="G37" i="89"/>
  <c r="B8" i="72" s="1"/>
  <c r="E38" i="89"/>
  <c r="F38" i="89"/>
  <c r="G38" i="89"/>
  <c r="B9" i="72" s="1"/>
  <c r="E39" i="89"/>
  <c r="F39" i="89"/>
  <c r="G39" i="89"/>
  <c r="B10" i="72" s="1"/>
  <c r="E40" i="89"/>
  <c r="F40" i="89"/>
  <c r="G40" i="89"/>
  <c r="B11" i="72" s="1"/>
  <c r="E41" i="89"/>
  <c r="F41" i="89"/>
  <c r="G41" i="89"/>
  <c r="B12" i="72" s="1"/>
  <c r="E42" i="89"/>
  <c r="F42" i="89"/>
  <c r="G42" i="89"/>
  <c r="B13" i="72" s="1"/>
  <c r="E43" i="89"/>
  <c r="F43" i="89"/>
  <c r="G43" i="89"/>
  <c r="B14" i="72" s="1"/>
  <c r="E44" i="89"/>
  <c r="F44" i="89"/>
  <c r="G44" i="89"/>
  <c r="B16" i="72" s="1"/>
  <c r="E45" i="89"/>
  <c r="F45" i="89"/>
  <c r="G45" i="89"/>
  <c r="B17" i="72" s="1"/>
  <c r="E46" i="89"/>
  <c r="F46" i="89"/>
  <c r="G46" i="89"/>
  <c r="B18" i="72" s="1"/>
  <c r="E47" i="89"/>
  <c r="F47" i="89"/>
  <c r="G47" i="89"/>
  <c r="B19" i="72" s="1"/>
  <c r="E48" i="89"/>
  <c r="F48" i="89"/>
  <c r="G48" i="89"/>
  <c r="B20" i="72" s="1"/>
  <c r="E49" i="89"/>
  <c r="F49" i="89"/>
  <c r="G49" i="89"/>
  <c r="B21" i="72" s="1"/>
  <c r="E50" i="89"/>
  <c r="F50" i="89"/>
  <c r="G50" i="89"/>
  <c r="B22" i="72" s="1"/>
  <c r="E51" i="89"/>
  <c r="F51" i="89"/>
  <c r="G51" i="89"/>
  <c r="B23" i="72" s="1"/>
  <c r="E52" i="89"/>
  <c r="F52" i="89"/>
  <c r="G52" i="89"/>
  <c r="B25" i="72" s="1"/>
  <c r="E53" i="89"/>
  <c r="F53" i="89"/>
  <c r="G53" i="89"/>
  <c r="B26" i="72" s="1"/>
  <c r="E54" i="89"/>
  <c r="F54" i="89"/>
  <c r="G54" i="89"/>
  <c r="B27" i="72" s="1"/>
  <c r="E55" i="89"/>
  <c r="F55" i="89"/>
  <c r="G55" i="89"/>
  <c r="B28" i="72" s="1"/>
  <c r="E56" i="89"/>
  <c r="F56" i="89"/>
  <c r="G56" i="89"/>
  <c r="B29" i="72" s="1"/>
  <c r="E57" i="89"/>
  <c r="F57" i="89"/>
  <c r="G57" i="89"/>
  <c r="B30" i="72" s="1"/>
  <c r="E58" i="89"/>
  <c r="F58" i="89"/>
  <c r="G58" i="89"/>
  <c r="B31" i="72" s="1"/>
  <c r="E59" i="89"/>
  <c r="F59" i="89"/>
  <c r="G59" i="89"/>
  <c r="B32" i="72" s="1"/>
  <c r="E68" i="89"/>
  <c r="F68" i="89"/>
  <c r="G68" i="89"/>
  <c r="B43" i="72" s="1"/>
  <c r="E69" i="89"/>
  <c r="F69" i="89"/>
  <c r="G69" i="89"/>
  <c r="B44" i="72" s="1"/>
  <c r="E70" i="89"/>
  <c r="F70" i="89"/>
  <c r="G70" i="89"/>
  <c r="B45" i="72" s="1"/>
  <c r="E71" i="89"/>
  <c r="F71" i="89"/>
  <c r="G71" i="89"/>
  <c r="B46" i="72" s="1"/>
  <c r="E72" i="89"/>
  <c r="F72" i="89"/>
  <c r="G72" i="89"/>
  <c r="B47" i="72" s="1"/>
  <c r="E73" i="89"/>
  <c r="F73" i="89"/>
  <c r="G73" i="89"/>
  <c r="B48" i="72" s="1"/>
  <c r="E74" i="89"/>
  <c r="F74" i="89"/>
  <c r="G74" i="89"/>
  <c r="B49" i="72" s="1"/>
  <c r="E75" i="89"/>
  <c r="F75" i="89"/>
  <c r="G75" i="89"/>
  <c r="B50" i="72" s="1"/>
  <c r="E28" i="89"/>
  <c r="F28" i="89"/>
  <c r="G28" i="89"/>
  <c r="B34" i="62" s="1"/>
  <c r="E29" i="89"/>
  <c r="F29" i="89"/>
  <c r="G29" i="89"/>
  <c r="B35" i="62" s="1"/>
  <c r="E30" i="89"/>
  <c r="F30" i="89"/>
  <c r="G30" i="89"/>
  <c r="B36" i="62" s="1"/>
  <c r="E31" i="89"/>
  <c r="F31" i="89"/>
  <c r="G31" i="89"/>
  <c r="B37" i="62" s="1"/>
  <c r="E32" i="89"/>
  <c r="F32" i="89"/>
  <c r="G32" i="89"/>
  <c r="B38" i="62" s="1"/>
  <c r="E33" i="89"/>
  <c r="F33" i="89"/>
  <c r="G33" i="89"/>
  <c r="B39" i="62" s="1"/>
  <c r="E34" i="89"/>
  <c r="F34" i="89"/>
  <c r="G34" i="89"/>
  <c r="B40" i="62" s="1"/>
  <c r="E35" i="89"/>
  <c r="F35" i="89"/>
  <c r="G35" i="89"/>
  <c r="B41" i="62" s="1"/>
  <c r="E4" i="89"/>
  <c r="F4" i="89"/>
  <c r="G4" i="89"/>
  <c r="B7" i="62" s="1"/>
  <c r="E5" i="89"/>
  <c r="F5" i="89"/>
  <c r="G5" i="89"/>
  <c r="B8" i="62" s="1"/>
  <c r="E6" i="89"/>
  <c r="F6" i="89"/>
  <c r="G6" i="89"/>
  <c r="B9" i="62" s="1"/>
  <c r="E7" i="89"/>
  <c r="F7" i="89"/>
  <c r="G7" i="89"/>
  <c r="B10" i="62" s="1"/>
  <c r="E8" i="89"/>
  <c r="F8" i="89"/>
  <c r="G8" i="89"/>
  <c r="B11" i="62" s="1"/>
  <c r="E9" i="89"/>
  <c r="F9" i="89"/>
  <c r="G9" i="89"/>
  <c r="B12" i="62" s="1"/>
  <c r="E10" i="89"/>
  <c r="F10" i="89"/>
  <c r="G10" i="89"/>
  <c r="B13" i="62" s="1"/>
  <c r="E11" i="89"/>
  <c r="F11" i="89"/>
  <c r="G11" i="89"/>
  <c r="H11" i="89" s="1"/>
  <c r="E20" i="89"/>
  <c r="F20" i="89"/>
  <c r="G20" i="89"/>
  <c r="B25" i="62" s="1"/>
  <c r="E21" i="89"/>
  <c r="F21" i="89"/>
  <c r="G21" i="89"/>
  <c r="B26" i="62" s="1"/>
  <c r="E22" i="89"/>
  <c r="F22" i="89"/>
  <c r="G22" i="89"/>
  <c r="B27" i="62" s="1"/>
  <c r="E23" i="89"/>
  <c r="F23" i="89"/>
  <c r="G23" i="89"/>
  <c r="B28" i="62" s="1"/>
  <c r="E24" i="89"/>
  <c r="F24" i="89"/>
  <c r="G24" i="89"/>
  <c r="B29" i="62" s="1"/>
  <c r="E25" i="89"/>
  <c r="F25" i="89"/>
  <c r="G25" i="89"/>
  <c r="B30" i="62" s="1"/>
  <c r="E26" i="89"/>
  <c r="F26" i="89"/>
  <c r="G26" i="89"/>
  <c r="B31" i="62" s="1"/>
  <c r="E27" i="89"/>
  <c r="F27" i="89"/>
  <c r="G27" i="89"/>
  <c r="B32" i="62" s="1"/>
  <c r="E12" i="89"/>
  <c r="F12" i="89"/>
  <c r="G12" i="89"/>
  <c r="B16" i="62" s="1"/>
  <c r="E13" i="89"/>
  <c r="F13" i="89"/>
  <c r="G13" i="89"/>
  <c r="B17" i="62" s="1"/>
  <c r="E14" i="89"/>
  <c r="F14" i="89"/>
  <c r="G14" i="89"/>
  <c r="B18" i="62" s="1"/>
  <c r="E15" i="89"/>
  <c r="F15" i="89"/>
  <c r="G15" i="89"/>
  <c r="B19" i="62" s="1"/>
  <c r="E16" i="89"/>
  <c r="F16" i="89"/>
  <c r="G16" i="89"/>
  <c r="B20" i="62" s="1"/>
  <c r="E17" i="89"/>
  <c r="F17" i="89"/>
  <c r="G17" i="89"/>
  <c r="B21" i="62" s="1"/>
  <c r="E18" i="89"/>
  <c r="F18" i="89"/>
  <c r="G18" i="89"/>
  <c r="B22" i="62" s="1"/>
  <c r="E19" i="89"/>
  <c r="F19" i="89"/>
  <c r="G19" i="89"/>
  <c r="B23" i="62" s="1"/>
  <c r="E60" i="89"/>
  <c r="F60" i="89"/>
  <c r="G60" i="89"/>
  <c r="B34" i="72" s="1"/>
  <c r="E61" i="89"/>
  <c r="F61" i="89"/>
  <c r="G61" i="89"/>
  <c r="B35" i="72" s="1"/>
  <c r="E62" i="89"/>
  <c r="F62" i="89"/>
  <c r="G62" i="89"/>
  <c r="B36" i="72" s="1"/>
  <c r="E63" i="89"/>
  <c r="F63" i="89"/>
  <c r="G63" i="89"/>
  <c r="B37" i="72" s="1"/>
  <c r="E64" i="89"/>
  <c r="F64" i="89"/>
  <c r="G64" i="89"/>
  <c r="B38" i="72" s="1"/>
  <c r="E65" i="89"/>
  <c r="F65" i="89"/>
  <c r="G65" i="89"/>
  <c r="B39" i="72" s="1"/>
  <c r="E66" i="89"/>
  <c r="F66" i="89"/>
  <c r="G66" i="89"/>
  <c r="B40" i="72" s="1"/>
  <c r="E67" i="89"/>
  <c r="F67" i="89"/>
  <c r="G67" i="89"/>
  <c r="B41" i="72" s="1"/>
  <c r="C14" i="62" l="1"/>
  <c r="C11" i="89"/>
  <c r="H27" i="89"/>
  <c r="H51" i="89"/>
  <c r="H67" i="89"/>
  <c r="H83" i="89"/>
  <c r="B14" i="62"/>
  <c r="H19" i="89"/>
  <c r="H35" i="89"/>
  <c r="H59" i="89"/>
  <c r="C32" i="72" s="1"/>
  <c r="H75" i="89"/>
  <c r="H91" i="89"/>
  <c r="C23" i="73" s="1"/>
  <c r="C41" i="72"/>
  <c r="C67" i="89"/>
  <c r="C32" i="62"/>
  <c r="C27" i="89"/>
  <c r="C59" i="89"/>
  <c r="H43" i="89"/>
  <c r="C14" i="72" s="1"/>
  <c r="C43" i="89"/>
  <c r="C91" i="89"/>
  <c r="H13" i="89"/>
  <c r="H15" i="89"/>
  <c r="H17" i="89"/>
  <c r="H22" i="89"/>
  <c r="H24" i="89"/>
  <c r="H26" i="89"/>
  <c r="H12" i="89"/>
  <c r="H29" i="89"/>
  <c r="H31" i="89"/>
  <c r="H33" i="89"/>
  <c r="H37" i="89"/>
  <c r="H39" i="89"/>
  <c r="H41" i="89"/>
  <c r="H45" i="89"/>
  <c r="H47" i="89"/>
  <c r="H49" i="89"/>
  <c r="H53" i="89"/>
  <c r="H55" i="89"/>
  <c r="H57" i="89"/>
  <c r="H61" i="89"/>
  <c r="H63" i="89"/>
  <c r="H65" i="89"/>
  <c r="H69" i="89"/>
  <c r="H71" i="89"/>
  <c r="H73" i="89"/>
  <c r="H77" i="89"/>
  <c r="H79" i="89"/>
  <c r="H81" i="89"/>
  <c r="H85" i="89"/>
  <c r="H87" i="89"/>
  <c r="H89" i="89"/>
  <c r="H14" i="89"/>
  <c r="H16" i="89"/>
  <c r="H18" i="89"/>
  <c r="H21" i="89"/>
  <c r="H23" i="89"/>
  <c r="H25" i="89"/>
  <c r="H20" i="89"/>
  <c r="H28" i="89"/>
  <c r="H30" i="89"/>
  <c r="H32" i="89"/>
  <c r="H34" i="89"/>
  <c r="H36" i="89"/>
  <c r="H38" i="89"/>
  <c r="H40" i="89"/>
  <c r="H42" i="89"/>
  <c r="H44" i="89"/>
  <c r="H46" i="89"/>
  <c r="H48" i="89"/>
  <c r="H50" i="89"/>
  <c r="H52" i="89"/>
  <c r="H54" i="89"/>
  <c r="H56" i="89"/>
  <c r="H58" i="89"/>
  <c r="H60" i="89"/>
  <c r="H62" i="89"/>
  <c r="H64" i="89"/>
  <c r="H66" i="89"/>
  <c r="H68" i="89"/>
  <c r="H70" i="89"/>
  <c r="H72" i="89"/>
  <c r="H74" i="89"/>
  <c r="H76" i="89"/>
  <c r="H78" i="89"/>
  <c r="H80" i="89"/>
  <c r="H82" i="89"/>
  <c r="H84" i="89"/>
  <c r="H86" i="89"/>
  <c r="H88" i="89"/>
  <c r="H90" i="89"/>
  <c r="H9" i="89"/>
  <c r="H7" i="89"/>
  <c r="H5" i="89"/>
  <c r="H4" i="89"/>
  <c r="H6" i="89"/>
  <c r="H8" i="89"/>
  <c r="H10" i="89"/>
  <c r="C11" i="62" l="1"/>
  <c r="C8" i="89"/>
  <c r="C7" i="62"/>
  <c r="C4" i="89"/>
  <c r="C10" i="62"/>
  <c r="C7" i="89"/>
  <c r="C13" i="73"/>
  <c r="C82" i="89"/>
  <c r="C9" i="73"/>
  <c r="C78" i="89"/>
  <c r="C49" i="72"/>
  <c r="C74" i="89"/>
  <c r="C45" i="72"/>
  <c r="C70" i="89"/>
  <c r="C22" i="72"/>
  <c r="C50" i="89"/>
  <c r="C18" i="72"/>
  <c r="C46" i="89"/>
  <c r="C40" i="62"/>
  <c r="C34" i="89"/>
  <c r="C36" i="62"/>
  <c r="C30" i="89"/>
  <c r="C22" i="62"/>
  <c r="C18" i="89"/>
  <c r="C18" i="62"/>
  <c r="C14" i="89"/>
  <c r="C12" i="73"/>
  <c r="C81" i="89"/>
  <c r="C8" i="73"/>
  <c r="C77" i="89"/>
  <c r="C46" i="72"/>
  <c r="C71" i="89"/>
  <c r="C21" i="72"/>
  <c r="C49" i="89"/>
  <c r="C17" i="72"/>
  <c r="C45" i="89"/>
  <c r="C39" i="62"/>
  <c r="C33" i="89"/>
  <c r="C35" i="62"/>
  <c r="C29" i="89"/>
  <c r="C19" i="62"/>
  <c r="C15" i="89"/>
  <c r="C23" i="62"/>
  <c r="C19" i="89"/>
  <c r="C14" i="73"/>
  <c r="C83" i="89"/>
  <c r="C23" i="72"/>
  <c r="C51" i="89"/>
  <c r="C13" i="62"/>
  <c r="C10" i="89"/>
  <c r="C9" i="62"/>
  <c r="C6" i="89"/>
  <c r="C8" i="62"/>
  <c r="C5" i="89"/>
  <c r="C12" i="62"/>
  <c r="C9" i="89"/>
  <c r="C11" i="73"/>
  <c r="C80" i="89"/>
  <c r="C7" i="73"/>
  <c r="C76" i="89"/>
  <c r="C47" i="72"/>
  <c r="C72" i="89"/>
  <c r="C43" i="72"/>
  <c r="C68" i="89"/>
  <c r="C20" i="72"/>
  <c r="C48" i="89"/>
  <c r="C16" i="72"/>
  <c r="C44" i="89"/>
  <c r="C38" i="62"/>
  <c r="C32" i="89"/>
  <c r="C34" i="62"/>
  <c r="C28" i="89"/>
  <c r="C20" i="62"/>
  <c r="C16" i="89"/>
  <c r="C10" i="73"/>
  <c r="C79" i="89"/>
  <c r="C48" i="72"/>
  <c r="C73" i="89"/>
  <c r="C44" i="72"/>
  <c r="C69" i="89"/>
  <c r="C19" i="72"/>
  <c r="C47" i="89"/>
  <c r="C37" i="62"/>
  <c r="C31" i="89"/>
  <c r="C16" i="62"/>
  <c r="C12" i="89"/>
  <c r="C21" i="62"/>
  <c r="C17" i="89"/>
  <c r="C17" i="62"/>
  <c r="C13" i="89"/>
  <c r="C50" i="72"/>
  <c r="C75" i="89"/>
  <c r="C41" i="62"/>
  <c r="C35" i="89"/>
  <c r="C40" i="72"/>
  <c r="C66" i="89"/>
  <c r="C36" i="72"/>
  <c r="C62" i="89"/>
  <c r="C39" i="72"/>
  <c r="C65" i="89"/>
  <c r="C35" i="72"/>
  <c r="C61" i="89"/>
  <c r="C38" i="72"/>
  <c r="C64" i="89"/>
  <c r="C34" i="72"/>
  <c r="C60" i="89"/>
  <c r="C37" i="72"/>
  <c r="C63" i="89"/>
  <c r="C25" i="62"/>
  <c r="C20" i="89"/>
  <c r="C28" i="62"/>
  <c r="C23" i="89"/>
  <c r="C31" i="62"/>
  <c r="C26" i="89"/>
  <c r="C27" i="62"/>
  <c r="C22" i="89"/>
  <c r="C30" i="62"/>
  <c r="C25" i="89"/>
  <c r="C26" i="62"/>
  <c r="C21" i="89"/>
  <c r="C29" i="62"/>
  <c r="C24" i="89"/>
  <c r="C29" i="72"/>
  <c r="C56" i="89"/>
  <c r="C25" i="72"/>
  <c r="C52" i="89"/>
  <c r="C30" i="72"/>
  <c r="C57" i="89"/>
  <c r="C26" i="72"/>
  <c r="C53" i="89"/>
  <c r="C31" i="72"/>
  <c r="C58" i="89"/>
  <c r="C27" i="72"/>
  <c r="C54" i="89"/>
  <c r="C28" i="72"/>
  <c r="C55" i="89"/>
  <c r="C11" i="72"/>
  <c r="C40" i="89"/>
  <c r="C7" i="72"/>
  <c r="C36" i="89"/>
  <c r="C12" i="72"/>
  <c r="C41" i="89"/>
  <c r="C8" i="72"/>
  <c r="C37" i="89"/>
  <c r="C13" i="72"/>
  <c r="C42" i="89"/>
  <c r="C9" i="72"/>
  <c r="C38" i="89"/>
  <c r="C10" i="72"/>
  <c r="C39" i="89"/>
  <c r="C22" i="73"/>
  <c r="C90" i="89"/>
  <c r="C18" i="73"/>
  <c r="C86" i="89"/>
  <c r="C19" i="73"/>
  <c r="C87" i="89"/>
  <c r="C20" i="73"/>
  <c r="C88" i="89"/>
  <c r="C16" i="73"/>
  <c r="C84" i="89"/>
  <c r="C21" i="73"/>
  <c r="C89" i="89"/>
  <c r="C17" i="73"/>
  <c r="C85" i="89"/>
</calcChain>
</file>

<file path=xl/sharedStrings.xml><?xml version="1.0" encoding="utf-8"?>
<sst xmlns="http://schemas.openxmlformats.org/spreadsheetml/2006/main" count="511" uniqueCount="75">
  <si>
    <t>diagg</t>
  </si>
  <si>
    <t>rank</t>
  </si>
  <si>
    <t>class</t>
  </si>
  <si>
    <t>PERCENT1</t>
  </si>
  <si>
    <t>01.Pneumonia</t>
  </si>
  <si>
    <t>J01C.beta lactams</t>
  </si>
  <si>
    <t>J01F.macrolides</t>
  </si>
  <si>
    <t>J01D.cephalosporins</t>
  </si>
  <si>
    <t>S</t>
  </si>
  <si>
    <t>.</t>
  </si>
  <si>
    <t>J01M.quinolones</t>
  </si>
  <si>
    <t>J01A.tetracyclines</t>
  </si>
  <si>
    <t>J01E.sulfa and trime</t>
  </si>
  <si>
    <t>02.UTIs</t>
  </si>
  <si>
    <t>J01X.other</t>
  </si>
  <si>
    <t>03.SSTIs</t>
  </si>
  <si>
    <t>04.acute laryngitis/tracheitis</t>
  </si>
  <si>
    <t>05.Combined AOM</t>
  </si>
  <si>
    <t>06.Pharyngitis/tonsillitis/strep</t>
  </si>
  <si>
    <t>07.Sinusitis</t>
  </si>
  <si>
    <t>08.URTI</t>
  </si>
  <si>
    <t>09.Viral pneumonia</t>
  </si>
  <si>
    <t>10.Acute bronchitis</t>
  </si>
  <si>
    <t>11.Cough</t>
  </si>
  <si>
    <t>12.Asthma or Allergic rhinitis</t>
  </si>
  <si>
    <t>Reporting both grouped pneumonia and separate: suppression problems</t>
  </si>
  <si>
    <t>No Rx</t>
  </si>
  <si>
    <t>13.Pneumonia and Viral pneumonia</t>
  </si>
  <si>
    <t>Dispensed drugs associated with ambulatory visits to Primary Care Providers, by condition, age group, drug class, 2016</t>
  </si>
  <si>
    <t>Antibiotics Generally Not Required</t>
  </si>
  <si>
    <t>Upper Respiratory
Tract Infection</t>
  </si>
  <si>
    <t>Acute
Bronchitis</t>
  </si>
  <si>
    <t>Cough</t>
  </si>
  <si>
    <t>Asthma/
Allergic Rhinitis</t>
  </si>
  <si>
    <t>Sinusitis</t>
  </si>
  <si>
    <t>Urinary Tract Infections</t>
  </si>
  <si>
    <t>Skin and Soft Tissue
Infections</t>
  </si>
  <si>
    <t>Tetracyclines (J01A)</t>
  </si>
  <si>
    <t>Beta-Lactam Penicillins (J01C)</t>
  </si>
  <si>
    <t>Cephalosporins (J01D)</t>
  </si>
  <si>
    <t>Sulfonamides and Trimethoprims (J01E)</t>
  </si>
  <si>
    <t>Macrolides, Lincosamides and Streptogramins (J01F)</t>
  </si>
  <si>
    <t>Quinolones (J01M)</t>
  </si>
  <si>
    <t>Other Antibiotics (J01X)</t>
  </si>
  <si>
    <t>Percent</t>
  </si>
  <si>
    <t>Upper Respiratory Tract Infection</t>
  </si>
  <si>
    <t>Acute Bronchitis</t>
  </si>
  <si>
    <t>Asthma/Allergic Rhinitis</t>
  </si>
  <si>
    <t>Acute Laryngitis/Tracheitis</t>
  </si>
  <si>
    <t>Skin and Soft Tissue Infections</t>
  </si>
  <si>
    <t>label 1</t>
  </si>
  <si>
    <t>label 2</t>
  </si>
  <si>
    <t>Unclassified</t>
  </si>
  <si>
    <t xml:space="preserve">Conditions That May Require Antibiotics </t>
  </si>
  <si>
    <t xml:space="preserve">Conditions That Usually Require Antibiotics </t>
  </si>
  <si>
    <t>Condition and Drug Class</t>
  </si>
  <si>
    <t>s  Indicates data suppressed due to small numbers.</t>
  </si>
  <si>
    <t>Unclassified*</t>
  </si>
  <si>
    <t xml:space="preserve">*   Includes the drugs amoxicillin/clarithromycin, fixadomicin and vancomycin.
</t>
  </si>
  <si>
    <t>Acute Otitis Media</t>
  </si>
  <si>
    <t>Pneumonia</t>
  </si>
  <si>
    <t>Pharyngitis</t>
  </si>
  <si>
    <t>count1</t>
  </si>
  <si>
    <t xml:space="preserve">\\mchpe.cpe.umanitoba.ca\MCHP\Public\Shared Resources\Project\asp\Analyses\PatternsHealthServiceUse\amb_visits_dx_specific_v2_class.html </t>
  </si>
  <si>
    <t>Source:</t>
  </si>
  <si>
    <t>Date:</t>
  </si>
  <si>
    <t>Program: S:\asp\prog\RoxanaD\2.PatternsHealthServiceUse\amb_visits_dx_specific_v2.sas Date: 06JUN2020 8:38:10 User: roxanad Host: SAL-DA-1</t>
  </si>
  <si>
    <t>Number and crude percent of dispensations within five days of visit</t>
  </si>
  <si>
    <t>Antibiotic Dispensations Linked to Ambulatory Visits to Primary Care Providers</t>
  </si>
  <si>
    <t>Number</t>
  </si>
  <si>
    <t>Acute Laryngitis/
Tracheitis</t>
  </si>
  <si>
    <t>yellow = manual secondary suppression</t>
  </si>
  <si>
    <t>Supplement Table X.X: Percent of Antibiotic Dispensations Linked to Ambulatory Visits to Primary Care Physicians for Conditions That Usually Require Antibiotics, by Drug Class and Age Group, 2016</t>
  </si>
  <si>
    <t>Supplement Table X.X: Percent of Antibiotic Dispensations Linked to Ambulatory Visits to Primary Care Physicians for Conditions That May Require Antibiotics, by Drug Class and Age Group, 2016</t>
  </si>
  <si>
    <t>Supplement Table X.X: Number and Percent of Antibiotic Dispensations Linked to Ambulatory Visits to Primary Care Physicians for Conditions That Generally Do Not Require Antibiotics, by Drug Class,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</si>
</sst>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9"/>
      <color theme="0"/>
      <name val="Segoe UI"/>
      <family val="2"/>
    </font>
    <font>
      <b/>
      <sz val="9"/>
      <color theme="1"/>
      <name val="Arial"/>
      <family val="2"/>
    </font>
    <font>
      <sz val="9"/>
      <color theme="1"/>
      <name val="Segoe UI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0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 style="thin">
        <color theme="7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49" fontId="4" fillId="3" borderId="0">
      <alignment vertical="center" wrapText="1"/>
    </xf>
    <xf numFmtId="0" fontId="9" fillId="4" borderId="1">
      <alignment horizontal="center" vertical="center" wrapText="1"/>
    </xf>
    <xf numFmtId="49" fontId="4" fillId="5" borderId="0">
      <alignment horizontal="left" vertical="center" indent="1"/>
    </xf>
    <xf numFmtId="164" fontId="11" fillId="3" borderId="10" applyFill="0">
      <alignment horizontal="right" vertical="center" indent="1"/>
    </xf>
    <xf numFmtId="3" fontId="11" fillId="3" borderId="10" applyFill="0">
      <alignment horizontal="right" vertical="center" indent="1"/>
    </xf>
    <xf numFmtId="0" fontId="13" fillId="3" borderId="0">
      <alignment horizontal="left" vertical="top"/>
    </xf>
    <xf numFmtId="0" fontId="3" fillId="0" borderId="0"/>
  </cellStyleXfs>
  <cellXfs count="62">
    <xf numFmtId="0" fontId="0" fillId="0" borderId="0" xfId="0"/>
    <xf numFmtId="0" fontId="6" fillId="0" borderId="0" xfId="0" applyFont="1" applyAlignment="1">
      <alignment vertical="center"/>
    </xf>
    <xf numFmtId="0" fontId="8" fillId="3" borderId="0" xfId="0" applyFont="1" applyFill="1"/>
    <xf numFmtId="0" fontId="8" fillId="3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9" fontId="10" fillId="5" borderId="8" xfId="4" applyFont="1" applyBorder="1" applyAlignment="1">
      <alignment horizontal="left" vertical="center" indent="1"/>
    </xf>
    <xf numFmtId="49" fontId="10" fillId="5" borderId="9" xfId="4" applyFont="1" applyBorder="1" applyAlignment="1">
      <alignment vertical="center"/>
    </xf>
    <xf numFmtId="0" fontId="10" fillId="3" borderId="8" xfId="0" applyFont="1" applyFill="1" applyBorder="1" applyAlignment="1">
      <alignment horizontal="left" vertical="center" indent="2"/>
    </xf>
    <xf numFmtId="0" fontId="10" fillId="6" borderId="8" xfId="0" applyFont="1" applyFill="1" applyBorder="1" applyAlignment="1">
      <alignment horizontal="left" vertical="center" indent="2"/>
    </xf>
    <xf numFmtId="0" fontId="8" fillId="0" borderId="0" xfId="0" applyFont="1" applyFill="1"/>
    <xf numFmtId="0" fontId="8" fillId="0" borderId="0" xfId="0" applyFont="1" applyAlignment="1">
      <alignment vertical="top"/>
    </xf>
    <xf numFmtId="0" fontId="9" fillId="4" borderId="6" xfId="3" applyBorder="1">
      <alignment horizontal="center" vertical="center" wrapText="1"/>
    </xf>
    <xf numFmtId="0" fontId="9" fillId="4" borderId="7" xfId="3" applyBorder="1">
      <alignment horizontal="center" vertical="center" wrapText="1"/>
    </xf>
    <xf numFmtId="0" fontId="10" fillId="6" borderId="20" xfId="0" applyFont="1" applyFill="1" applyBorder="1" applyAlignment="1">
      <alignment horizontal="left" vertical="center" indent="2"/>
    </xf>
    <xf numFmtId="49" fontId="10" fillId="5" borderId="8" xfId="4" applyFont="1" applyBorder="1" applyAlignment="1">
      <alignment horizontal="left" vertical="center" wrapText="1" indent="1"/>
    </xf>
    <xf numFmtId="0" fontId="15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horizontal="left"/>
    </xf>
    <xf numFmtId="2" fontId="0" fillId="0" borderId="17" xfId="0" applyNumberFormat="1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left" wrapText="1"/>
    </xf>
    <xf numFmtId="0" fontId="0" fillId="0" borderId="18" xfId="0" applyFill="1" applyBorder="1" applyAlignment="1">
      <alignment horizontal="left"/>
    </xf>
    <xf numFmtId="2" fontId="0" fillId="0" borderId="19" xfId="0" applyNumberFormat="1" applyFont="1" applyFill="1" applyBorder="1" applyAlignment="1">
      <alignment horizontal="left"/>
    </xf>
    <xf numFmtId="0" fontId="1" fillId="0" borderId="0" xfId="1"/>
    <xf numFmtId="15" fontId="0" fillId="0" borderId="0" xfId="0" applyNumberFormat="1"/>
    <xf numFmtId="0" fontId="0" fillId="0" borderId="0" xfId="0" applyAlignment="1">
      <alignment vertical="center"/>
    </xf>
    <xf numFmtId="0" fontId="15" fillId="7" borderId="0" xfId="0" applyFont="1" applyFill="1" applyAlignment="1">
      <alignment vertical="top"/>
    </xf>
    <xf numFmtId="0" fontId="0" fillId="0" borderId="0" xfId="0" applyAlignment="1"/>
    <xf numFmtId="0" fontId="16" fillId="0" borderId="23" xfId="0" applyFont="1" applyBorder="1" applyAlignment="1">
      <alignment horizontal="center" vertical="top"/>
    </xf>
    <xf numFmtId="0" fontId="16" fillId="0" borderId="24" xfId="0" applyFont="1" applyBorder="1" applyAlignment="1">
      <alignment horizontal="center" vertical="top"/>
    </xf>
    <xf numFmtId="0" fontId="17" fillId="0" borderId="25" xfId="0" applyFont="1" applyBorder="1" applyAlignment="1">
      <alignment vertical="top"/>
    </xf>
    <xf numFmtId="0" fontId="17" fillId="0" borderId="0" xfId="0" applyFont="1" applyAlignment="1">
      <alignment vertical="top"/>
    </xf>
    <xf numFmtId="2" fontId="0" fillId="0" borderId="0" xfId="0" applyNumberFormat="1"/>
    <xf numFmtId="0" fontId="0" fillId="0" borderId="18" xfId="0" applyBorder="1"/>
    <xf numFmtId="2" fontId="0" fillId="0" borderId="18" xfId="0" applyNumberFormat="1" applyBorder="1"/>
    <xf numFmtId="1" fontId="10" fillId="5" borderId="0" xfId="4" applyNumberFormat="1" applyFont="1" applyBorder="1" applyAlignment="1">
      <alignment vertical="center"/>
    </xf>
    <xf numFmtId="1" fontId="8" fillId="3" borderId="0" xfId="0" applyNumberFormat="1" applyFont="1" applyFill="1"/>
    <xf numFmtId="1" fontId="9" fillId="4" borderId="6" xfId="3" applyNumberFormat="1" applyBorder="1">
      <alignment horizontal="center" vertical="center" wrapText="1"/>
    </xf>
    <xf numFmtId="1" fontId="8" fillId="0" borderId="0" xfId="0" applyNumberFormat="1" applyFont="1"/>
    <xf numFmtId="3" fontId="12" fillId="3" borderId="14" xfId="5" applyNumberFormat="1" applyFont="1" applyFill="1" applyBorder="1" applyAlignment="1">
      <alignment horizontal="right" vertical="center" indent="4"/>
    </xf>
    <xf numFmtId="3" fontId="12" fillId="6" borderId="15" xfId="5" applyNumberFormat="1" applyFont="1" applyFill="1" applyBorder="1" applyAlignment="1">
      <alignment horizontal="right" vertical="center" indent="4"/>
    </xf>
    <xf numFmtId="3" fontId="12" fillId="3" borderId="15" xfId="5" applyNumberFormat="1" applyFont="1" applyFill="1" applyBorder="1" applyAlignment="1">
      <alignment horizontal="right" vertical="center" indent="4"/>
    </xf>
    <xf numFmtId="3" fontId="12" fillId="5" borderId="22" xfId="4" applyNumberFormat="1" applyFont="1" applyBorder="1" applyAlignment="1">
      <alignment horizontal="right" vertical="center" indent="4"/>
    </xf>
    <xf numFmtId="3" fontId="12" fillId="6" borderId="16" xfId="5" applyNumberFormat="1" applyFont="1" applyFill="1" applyBorder="1" applyAlignment="1">
      <alignment horizontal="right" vertical="center" indent="4"/>
    </xf>
    <xf numFmtId="2" fontId="12" fillId="3" borderId="11" xfId="5" applyNumberFormat="1" applyFont="1" applyFill="1" applyBorder="1" applyAlignment="1">
      <alignment horizontal="right" vertical="center" indent="4"/>
    </xf>
    <xf numFmtId="2" fontId="12" fillId="6" borderId="12" xfId="5" applyNumberFormat="1" applyFont="1" applyFill="1" applyBorder="1" applyAlignment="1">
      <alignment horizontal="right" vertical="center" indent="4"/>
    </xf>
    <xf numFmtId="2" fontId="12" fillId="3" borderId="12" xfId="5" applyNumberFormat="1" applyFont="1" applyFill="1" applyBorder="1" applyAlignment="1">
      <alignment horizontal="right" vertical="center" indent="4"/>
    </xf>
    <xf numFmtId="2" fontId="12" fillId="5" borderId="21" xfId="4" applyNumberFormat="1" applyFont="1" applyBorder="1" applyAlignment="1">
      <alignment horizontal="right" vertical="center" indent="4"/>
    </xf>
    <xf numFmtId="2" fontId="12" fillId="6" borderId="13" xfId="5" applyNumberFormat="1" applyFont="1" applyFill="1" applyBorder="1" applyAlignment="1">
      <alignment horizontal="right" vertical="center" indent="4"/>
    </xf>
    <xf numFmtId="0" fontId="2" fillId="0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17" fillId="2" borderId="0" xfId="0" applyFont="1" applyFill="1" applyAlignment="1">
      <alignment vertical="top"/>
    </xf>
    <xf numFmtId="49" fontId="5" fillId="3" borderId="0" xfId="2" applyFont="1" applyAlignment="1">
      <alignment horizontal="left" vertical="center" wrapText="1"/>
    </xf>
    <xf numFmtId="0" fontId="14" fillId="3" borderId="0" xfId="0" applyFont="1" applyFill="1" applyAlignment="1">
      <alignment horizontal="left" indent="1"/>
    </xf>
    <xf numFmtId="0" fontId="9" fillId="4" borderId="3" xfId="3" applyBorder="1" applyAlignment="1">
      <alignment horizontal="center" vertical="center" wrapText="1"/>
    </xf>
    <xf numFmtId="0" fontId="9" fillId="4" borderId="4" xfId="3" applyBorder="1" applyAlignment="1">
      <alignment horizontal="center" vertical="center" wrapText="1"/>
    </xf>
    <xf numFmtId="49" fontId="7" fillId="3" borderId="0" xfId="2" applyFont="1" applyAlignment="1">
      <alignment horizontal="left" vertical="center" wrapText="1"/>
    </xf>
    <xf numFmtId="0" fontId="14" fillId="3" borderId="0" xfId="7" applyFont="1" applyFill="1" applyBorder="1" applyAlignment="1">
      <alignment horizontal="left" vertical="top" wrapText="1" indent="1"/>
    </xf>
    <xf numFmtId="0" fontId="9" fillId="4" borderId="2" xfId="3" applyBorder="1">
      <alignment horizontal="center" vertical="center" wrapText="1"/>
    </xf>
    <xf numFmtId="0" fontId="9" fillId="4" borderId="5" xfId="3" applyBorder="1">
      <alignment horizontal="center" vertical="center" wrapText="1"/>
    </xf>
  </cellXfs>
  <cellStyles count="9">
    <cellStyle name="Data#-0 Decimals" xfId="6" xr:uid="{00000000-0005-0000-0000-000000000000}"/>
    <cellStyle name="Data#-1 Decimal" xfId="5" xr:uid="{00000000-0005-0000-0000-000001000000}"/>
    <cellStyle name="Footnote" xfId="7" xr:uid="{00000000-0005-0000-0000-000002000000}"/>
    <cellStyle name="Hyperlink" xfId="1" builtinId="8"/>
    <cellStyle name="Main heading X" xfId="3" xr:uid="{00000000-0005-0000-0000-000004000000}"/>
    <cellStyle name="Normal" xfId="0" builtinId="0"/>
    <cellStyle name="Normal 2" xfId="8" xr:uid="{00000000-0005-0000-0000-000006000000}"/>
    <cellStyle name="Sub heading Y" xfId="4" xr:uid="{00000000-0005-0000-0000-000007000000}"/>
    <cellStyle name="Table title" xfId="2" xr:uid="{00000000-0005-0000-0000-000008000000}"/>
  </cellStyles>
  <dxfs count="0"/>
  <tableStyles count="0" defaultTableStyle="TableStyleMedium2" defaultPivotStyle="PivotStyleLight16"/>
  <colors>
    <mruColors>
      <color rgb="FF003479"/>
      <color rgb="FF562E18"/>
      <color rgb="FF6C8D21"/>
      <color rgb="FF0072B1"/>
      <color rgb="FF9C3C25"/>
      <color rgb="FFEA7125"/>
      <color rgb="FF83847B"/>
      <color rgb="FFF4AA00"/>
      <color rgb="FF00462E"/>
      <color rgb="FF6391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5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Relationship Id="rId4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Relationship Id="rId4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9897363259388339"/>
          <c:y val="6.6845583120932681E-2"/>
          <c:w val="0.80367378144827828"/>
          <c:h val="0.8832060327729173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857D"/>
            </a:solidFill>
            <a:ln>
              <a:noFill/>
            </a:ln>
            <a:effectLst/>
          </c:spPr>
          <c:invertIfNegative val="0"/>
          <c:cat>
            <c:multiLvlStrRef>
              <c:f>tbl_fig_data!$B$4:$C$35</c:f>
              <c:multiLvlStrCache>
                <c:ptCount val="32"/>
                <c:lvl>
                  <c:pt idx="0">
                    <c:v>Tetracyclines (J01A)</c:v>
                  </c:pt>
                  <c:pt idx="1">
                    <c:v>Beta-Lactam Penicillins (J01C)</c:v>
                  </c:pt>
                  <c:pt idx="2">
                    <c:v>Cephalosporins (J01D)</c:v>
                  </c:pt>
                  <c:pt idx="3">
                    <c:v>Sulfonamides and Trimethoprims (J01E)</c:v>
                  </c:pt>
                  <c:pt idx="4">
                    <c:v>Macrolides, Lincosamides and Streptogramins (J01F)</c:v>
                  </c:pt>
                  <c:pt idx="5">
                    <c:v>Quinolones (J01M)</c:v>
                  </c:pt>
                  <c:pt idx="6">
                    <c:v>Other Antibiotics (J01X)</c:v>
                  </c:pt>
                  <c:pt idx="7">
                    <c:v>Unclassified*</c:v>
                  </c:pt>
                  <c:pt idx="8">
                    <c:v>Tetracyclines (J01A)</c:v>
                  </c:pt>
                  <c:pt idx="9">
                    <c:v>Beta-Lactam Penicillins (J01C)</c:v>
                  </c:pt>
                  <c:pt idx="10">
                    <c:v>Cephalosporins (J01D)</c:v>
                  </c:pt>
                  <c:pt idx="11">
                    <c:v>Sulfonamides and Trimethoprims (J01E)</c:v>
                  </c:pt>
                  <c:pt idx="12">
                    <c:v>Macrolides, Lincosamides and Streptogramins (J01F)</c:v>
                  </c:pt>
                  <c:pt idx="13">
                    <c:v>Quinolones (J01M)</c:v>
                  </c:pt>
                  <c:pt idx="14">
                    <c:v>Other Antibiotics (J01X)</c:v>
                  </c:pt>
                  <c:pt idx="15">
                    <c:v>Unclassified*</c:v>
                  </c:pt>
                  <c:pt idx="16">
                    <c:v>Tetracyclines (J01A)</c:v>
                  </c:pt>
                  <c:pt idx="17">
                    <c:v>Beta-Lactam Penicillins (J01C)</c:v>
                  </c:pt>
                  <c:pt idx="18">
                    <c:v>Cephalosporins (J01D)</c:v>
                  </c:pt>
                  <c:pt idx="19">
                    <c:v>Sulfonamides and Trimethoprims (J01E)</c:v>
                  </c:pt>
                  <c:pt idx="20">
                    <c:v>Macrolides, Lincosamides and Streptogramins (J01F)</c:v>
                  </c:pt>
                  <c:pt idx="21">
                    <c:v>Quinolones (J01M)</c:v>
                  </c:pt>
                  <c:pt idx="22">
                    <c:v>Other Antibiotics (J01X) (s)</c:v>
                  </c:pt>
                  <c:pt idx="23">
                    <c:v>Unclassified (s)*</c:v>
                  </c:pt>
                  <c:pt idx="24">
                    <c:v>Tetracyclines (J01A)</c:v>
                  </c:pt>
                  <c:pt idx="25">
                    <c:v>Beta-Lactam Penicillins (J01C)</c:v>
                  </c:pt>
                  <c:pt idx="26">
                    <c:v>Cephalosporins (J01D)</c:v>
                  </c:pt>
                  <c:pt idx="27">
                    <c:v>Sulfonamides and Trimethoprims (J01E)</c:v>
                  </c:pt>
                  <c:pt idx="28">
                    <c:v>Macrolides, Lincosamides and Streptogramins (J01F)</c:v>
                  </c:pt>
                  <c:pt idx="29">
                    <c:v>Quinolones (J01M)</c:v>
                  </c:pt>
                  <c:pt idx="30">
                    <c:v>Other Antibiotics (J01X)</c:v>
                  </c:pt>
                  <c:pt idx="31">
                    <c:v>Unclassified*</c:v>
                  </c:pt>
                </c:lvl>
                <c:lvl>
                  <c:pt idx="0">
                    <c:v>Acute
Bronchitis</c:v>
                  </c:pt>
                  <c:pt idx="8">
                    <c:v>Asthma/
Allergic Rhinitis</c:v>
                  </c:pt>
                  <c:pt idx="16">
                    <c:v>Cough</c:v>
                  </c:pt>
                  <c:pt idx="24">
                    <c:v>Upper Respiratory
Tract Infection</c:v>
                  </c:pt>
                </c:lvl>
              </c:multiLvlStrCache>
            </c:multiLvlStrRef>
          </c:cat>
          <c:val>
            <c:numRef>
              <c:f>tbl_fig_data!$H$4:$H$35</c:f>
              <c:numCache>
                <c:formatCode>0.00</c:formatCode>
                <c:ptCount val="32"/>
                <c:pt idx="0">
                  <c:v>2.1407352686921395</c:v>
                </c:pt>
                <c:pt idx="1">
                  <c:v>30.001728934504818</c:v>
                </c:pt>
                <c:pt idx="2">
                  <c:v>4.4512204705845368</c:v>
                </c:pt>
                <c:pt idx="3">
                  <c:v>0.50767804096003022</c:v>
                </c:pt>
                <c:pt idx="4">
                  <c:v>55.272464360372823</c:v>
                </c:pt>
                <c:pt idx="5">
                  <c:v>7.596309510711535</c:v>
                </c:pt>
                <c:pt idx="6">
                  <c:v>2.9863414174119425E-2</c:v>
                </c:pt>
                <c:pt idx="7">
                  <c:v>0</c:v>
                </c:pt>
                <c:pt idx="8">
                  <c:v>3.7018571606630934</c:v>
                </c:pt>
                <c:pt idx="9">
                  <c:v>29.515143961111807</c:v>
                </c:pt>
                <c:pt idx="10">
                  <c:v>6.6807927209273341</c:v>
                </c:pt>
                <c:pt idx="11">
                  <c:v>1.2588807179359343</c:v>
                </c:pt>
                <c:pt idx="12">
                  <c:v>49.009098840832607</c:v>
                </c:pt>
                <c:pt idx="13">
                  <c:v>9.3231958120403835</c:v>
                </c:pt>
                <c:pt idx="14">
                  <c:v>0.51103078648884459</c:v>
                </c:pt>
                <c:pt idx="15">
                  <c:v>0</c:v>
                </c:pt>
                <c:pt idx="16">
                  <c:v>4.3138107138976425</c:v>
                </c:pt>
                <c:pt idx="17">
                  <c:v>30.055416711941756</c:v>
                </c:pt>
                <c:pt idx="18">
                  <c:v>4.4333369553406499</c:v>
                </c:pt>
                <c:pt idx="19">
                  <c:v>1.2713245680756275</c:v>
                </c:pt>
                <c:pt idx="20">
                  <c:v>49.005758991633165</c:v>
                </c:pt>
                <c:pt idx="21">
                  <c:v>10.920352059111158</c:v>
                </c:pt>
                <c:pt idx="22">
                  <c:v>0</c:v>
                </c:pt>
                <c:pt idx="23">
                  <c:v>0</c:v>
                </c:pt>
                <c:pt idx="24">
                  <c:v>1.8489378442171518</c:v>
                </c:pt>
                <c:pt idx="25">
                  <c:v>56.176239181746659</c:v>
                </c:pt>
                <c:pt idx="26">
                  <c:v>4.0519276160503539</c:v>
                </c:pt>
                <c:pt idx="27">
                  <c:v>0.4327301337529505</c:v>
                </c:pt>
                <c:pt idx="28">
                  <c:v>35.247836349331237</c:v>
                </c:pt>
                <c:pt idx="29">
                  <c:v>1.8882769472856018</c:v>
                </c:pt>
                <c:pt idx="30">
                  <c:v>0.35405192761605037</c:v>
                </c:pt>
                <c:pt idx="3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E-4B72-AAAE-9EE5BE06D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9897363259388339"/>
          <c:y val="6.6845583120932681E-2"/>
          <c:w val="0.80367378144827828"/>
          <c:h val="0.8832060327729173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857D"/>
            </a:solidFill>
            <a:ln>
              <a:noFill/>
            </a:ln>
            <a:effectLst/>
          </c:spPr>
          <c:invertIfNegative val="0"/>
          <c:cat>
            <c:multiLvlStrRef>
              <c:f>tbl_fig_data!$B$36:$C$75</c:f>
              <c:multiLvlStrCache>
                <c:ptCount val="40"/>
                <c:lvl>
                  <c:pt idx="0">
                    <c:v>Tetracyclines (J01A)</c:v>
                  </c:pt>
                  <c:pt idx="1">
                    <c:v>Beta-Lactam Penicillins (J01C)</c:v>
                  </c:pt>
                  <c:pt idx="2">
                    <c:v>Cephalosporins (J01D)</c:v>
                  </c:pt>
                  <c:pt idx="3">
                    <c:v>Sulfonamides and Trimethoprims (J01E)</c:v>
                  </c:pt>
                  <c:pt idx="4">
                    <c:v>Macrolides, Lincosamides and Streptogramins (J01F)</c:v>
                  </c:pt>
                  <c:pt idx="5">
                    <c:v>Quinolones (J01M)</c:v>
                  </c:pt>
                  <c:pt idx="6">
                    <c:v>Other Antibiotics (J01X) (s)</c:v>
                  </c:pt>
                  <c:pt idx="7">
                    <c:v>Unclassified (s)*</c:v>
                  </c:pt>
                  <c:pt idx="8">
                    <c:v>Tetracyclines (J01A)</c:v>
                  </c:pt>
                  <c:pt idx="9">
                    <c:v>Beta-Lactam Penicillins (J01C)</c:v>
                  </c:pt>
                  <c:pt idx="10">
                    <c:v>Cephalosporins (J01D)</c:v>
                  </c:pt>
                  <c:pt idx="11">
                    <c:v>Sulfonamides and Trimethoprims (J01E)</c:v>
                  </c:pt>
                  <c:pt idx="12">
                    <c:v>Macrolides, Lincosamides and Streptogramins (J01F)</c:v>
                  </c:pt>
                  <c:pt idx="13">
                    <c:v>Quinolones (J01M)</c:v>
                  </c:pt>
                  <c:pt idx="14">
                    <c:v>Other Antibiotics (J01X)</c:v>
                  </c:pt>
                  <c:pt idx="15">
                    <c:v>Unclassified*</c:v>
                  </c:pt>
                  <c:pt idx="16">
                    <c:v>Tetracyclines (J01A)</c:v>
                  </c:pt>
                  <c:pt idx="17">
                    <c:v>Beta-Lactam Penicillins (J01C)</c:v>
                  </c:pt>
                  <c:pt idx="18">
                    <c:v>Cephalosporins (J01D)</c:v>
                  </c:pt>
                  <c:pt idx="19">
                    <c:v>Sulfonamides and Trimethoprims (J01E)</c:v>
                  </c:pt>
                  <c:pt idx="20">
                    <c:v>Macrolides, Lincosamides and Streptogramins (J01F)</c:v>
                  </c:pt>
                  <c:pt idx="21">
                    <c:v>Quinolones (J01M)</c:v>
                  </c:pt>
                  <c:pt idx="22">
                    <c:v>Other Antibiotics (J01X) (s)</c:v>
                  </c:pt>
                  <c:pt idx="23">
                    <c:v>Unclassified (s)*</c:v>
                  </c:pt>
                  <c:pt idx="24">
                    <c:v>Tetracyclines (J01A)</c:v>
                  </c:pt>
                  <c:pt idx="25">
                    <c:v>Beta-Lactam Penicillins (J01C)</c:v>
                  </c:pt>
                  <c:pt idx="26">
                    <c:v>Cephalosporins (J01D)</c:v>
                  </c:pt>
                  <c:pt idx="27">
                    <c:v>Sulfonamides and Trimethoprims (J01E)</c:v>
                  </c:pt>
                  <c:pt idx="28">
                    <c:v>Macrolides, Lincosamides and Streptogramins (J01F)</c:v>
                  </c:pt>
                  <c:pt idx="29">
                    <c:v>Quinolones (J01M)</c:v>
                  </c:pt>
                  <c:pt idx="30">
                    <c:v>Other Antibiotics (J01X) (s)</c:v>
                  </c:pt>
                  <c:pt idx="31">
                    <c:v>Unclassified (s)*</c:v>
                  </c:pt>
                  <c:pt idx="32">
                    <c:v>Tetracyclines (J01A)</c:v>
                  </c:pt>
                  <c:pt idx="33">
                    <c:v>Beta-Lactam Penicillins (J01C)</c:v>
                  </c:pt>
                  <c:pt idx="34">
                    <c:v>Cephalosporins (J01D)</c:v>
                  </c:pt>
                  <c:pt idx="35">
                    <c:v>Sulfonamides and Trimethoprims (J01E)</c:v>
                  </c:pt>
                  <c:pt idx="36">
                    <c:v>Macrolides, Lincosamides and Streptogramins (J01F)</c:v>
                  </c:pt>
                  <c:pt idx="37">
                    <c:v>Quinolones (J01M)</c:v>
                  </c:pt>
                  <c:pt idx="38">
                    <c:v>Other Antibiotics (J01X)</c:v>
                  </c:pt>
                  <c:pt idx="39">
                    <c:v>Unclassified*</c:v>
                  </c:pt>
                </c:lvl>
                <c:lvl>
                  <c:pt idx="0">
                    <c:v>Acute Laryngitis/
Tracheitis</c:v>
                  </c:pt>
                  <c:pt idx="8">
                    <c:v>Acute Otitis Media</c:v>
                  </c:pt>
                  <c:pt idx="16">
                    <c:v>Pharyngitis</c:v>
                  </c:pt>
                  <c:pt idx="24">
                    <c:v>Pneumonia</c:v>
                  </c:pt>
                  <c:pt idx="32">
                    <c:v>Sinusitis</c:v>
                  </c:pt>
                </c:lvl>
              </c:multiLvlStrCache>
            </c:multiLvlStrRef>
          </c:cat>
          <c:val>
            <c:numRef>
              <c:f>tbl_fig_data!$H$36:$H$75</c:f>
              <c:numCache>
                <c:formatCode>0.00</c:formatCode>
                <c:ptCount val="40"/>
                <c:pt idx="0">
                  <c:v>1.132404181184669</c:v>
                </c:pt>
                <c:pt idx="1">
                  <c:v>35.452961672473862</c:v>
                </c:pt>
                <c:pt idx="2">
                  <c:v>4.7909407665505226</c:v>
                </c:pt>
                <c:pt idx="3">
                  <c:v>0.6097560975609756</c:v>
                </c:pt>
                <c:pt idx="4">
                  <c:v>54.09407665505227</c:v>
                </c:pt>
                <c:pt idx="5">
                  <c:v>3.9198606271776999</c:v>
                </c:pt>
                <c:pt idx="6">
                  <c:v>0</c:v>
                </c:pt>
                <c:pt idx="7">
                  <c:v>0</c:v>
                </c:pt>
                <c:pt idx="8">
                  <c:v>0.32462741626088237</c:v>
                </c:pt>
                <c:pt idx="9">
                  <c:v>70.939943927991735</c:v>
                </c:pt>
                <c:pt idx="10">
                  <c:v>7.0444149328611481</c:v>
                </c:pt>
                <c:pt idx="11">
                  <c:v>1.3663863066253505</c:v>
                </c:pt>
                <c:pt idx="12">
                  <c:v>18.763464659879002</c:v>
                </c:pt>
                <c:pt idx="13">
                  <c:v>1.5434558064040136</c:v>
                </c:pt>
                <c:pt idx="14">
                  <c:v>1.7706949977866315E-2</c:v>
                </c:pt>
                <c:pt idx="15">
                  <c:v>0</c:v>
                </c:pt>
                <c:pt idx="16">
                  <c:v>0.22932492475275906</c:v>
                </c:pt>
                <c:pt idx="17">
                  <c:v>74.256229652531786</c:v>
                </c:pt>
                <c:pt idx="18">
                  <c:v>3.421445975552325</c:v>
                </c:pt>
                <c:pt idx="19">
                  <c:v>0.21294457298470484</c:v>
                </c:pt>
                <c:pt idx="20">
                  <c:v>21.396834497020823</c:v>
                </c:pt>
                <c:pt idx="21">
                  <c:v>0.48322037715759941</c:v>
                </c:pt>
                <c:pt idx="22">
                  <c:v>0</c:v>
                </c:pt>
                <c:pt idx="23">
                  <c:v>0</c:v>
                </c:pt>
                <c:pt idx="24">
                  <c:v>5.1754081278221609</c:v>
                </c:pt>
                <c:pt idx="25">
                  <c:v>21.847863841611669</c:v>
                </c:pt>
                <c:pt idx="26">
                  <c:v>3.6731503994442511</c:v>
                </c:pt>
                <c:pt idx="27">
                  <c:v>0.32129211531781871</c:v>
                </c:pt>
                <c:pt idx="28">
                  <c:v>46.839180270927407</c:v>
                </c:pt>
                <c:pt idx="29">
                  <c:v>22.143105244876693</c:v>
                </c:pt>
                <c:pt idx="30">
                  <c:v>0</c:v>
                </c:pt>
                <c:pt idx="31">
                  <c:v>0</c:v>
                </c:pt>
                <c:pt idx="32">
                  <c:v>2.2339658899831853</c:v>
                </c:pt>
                <c:pt idx="33">
                  <c:v>49.616996290068592</c:v>
                </c:pt>
                <c:pt idx="34">
                  <c:v>5.2179251074278694</c:v>
                </c:pt>
                <c:pt idx="35">
                  <c:v>1.3024795153068032</c:v>
                </c:pt>
                <c:pt idx="36">
                  <c:v>36.093095257159632</c:v>
                </c:pt>
                <c:pt idx="37">
                  <c:v>5.5008407398510695</c:v>
                </c:pt>
                <c:pt idx="38">
                  <c:v>3.4697200202845169E-2</c:v>
                </c:pt>
                <c:pt idx="3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E-4B72-AAAE-9EE5BE06D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49897363259388339"/>
          <c:y val="0.10477013536729197"/>
          <c:w val="0.80367378144827828"/>
          <c:h val="0.792574233637865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00857D"/>
            </a:solidFill>
            <a:ln>
              <a:noFill/>
            </a:ln>
            <a:effectLst/>
          </c:spPr>
          <c:invertIfNegative val="0"/>
          <c:cat>
            <c:multiLvlStrRef>
              <c:f>tbl_fig_data!$B$76:$C$91</c:f>
              <c:multiLvlStrCache>
                <c:ptCount val="16"/>
                <c:lvl>
                  <c:pt idx="0">
                    <c:v>Tetracyclines (J01A)</c:v>
                  </c:pt>
                  <c:pt idx="1">
                    <c:v>Beta-Lactam Penicillins (J01C)</c:v>
                  </c:pt>
                  <c:pt idx="2">
                    <c:v>Cephalosporins (J01D)</c:v>
                  </c:pt>
                  <c:pt idx="3">
                    <c:v>Sulfonamides and Trimethoprims (J01E)</c:v>
                  </c:pt>
                  <c:pt idx="4">
                    <c:v>Macrolides, Lincosamides and Streptogramins (J01F)</c:v>
                  </c:pt>
                  <c:pt idx="5">
                    <c:v>Quinolones (J01M)</c:v>
                  </c:pt>
                  <c:pt idx="6">
                    <c:v>Other Antibiotics (J01X)</c:v>
                  </c:pt>
                  <c:pt idx="7">
                    <c:v>Unclassified*</c:v>
                  </c:pt>
                  <c:pt idx="8">
                    <c:v>Tetracyclines (J01A) (s)</c:v>
                  </c:pt>
                  <c:pt idx="9">
                    <c:v>Beta-Lactam Penicillins (J01C)</c:v>
                  </c:pt>
                  <c:pt idx="10">
                    <c:v>Cephalosporins (J01D)</c:v>
                  </c:pt>
                  <c:pt idx="11">
                    <c:v>Sulfonamides and Trimethoprims (J01E)</c:v>
                  </c:pt>
                  <c:pt idx="12">
                    <c:v>Macrolides, Lincosamides and Streptogramins (J01F)</c:v>
                  </c:pt>
                  <c:pt idx="13">
                    <c:v>Quinolones (J01M)</c:v>
                  </c:pt>
                  <c:pt idx="14">
                    <c:v>Other Antibiotics (J01X)</c:v>
                  </c:pt>
                  <c:pt idx="15">
                    <c:v>Unclassified (s)*</c:v>
                  </c:pt>
                </c:lvl>
                <c:lvl>
                  <c:pt idx="0">
                    <c:v>Skin and Soft Tissue
Infections</c:v>
                  </c:pt>
                  <c:pt idx="8">
                    <c:v>Urinary Tract Infections</c:v>
                  </c:pt>
                </c:lvl>
              </c:multiLvlStrCache>
            </c:multiLvlStrRef>
          </c:cat>
          <c:val>
            <c:numRef>
              <c:f>tbl_fig_data!$H$76:$H$91</c:f>
              <c:numCache>
                <c:formatCode>0.00</c:formatCode>
                <c:ptCount val="16"/>
                <c:pt idx="0">
                  <c:v>2.4369697334376319</c:v>
                </c:pt>
                <c:pt idx="1">
                  <c:v>17.41681208255611</c:v>
                </c:pt>
                <c:pt idx="2">
                  <c:v>59.21234731331608</c:v>
                </c:pt>
                <c:pt idx="3">
                  <c:v>8.8964438293519468</c:v>
                </c:pt>
                <c:pt idx="4">
                  <c:v>10.039713580841205</c:v>
                </c:pt>
                <c:pt idx="5">
                  <c:v>1.7841025332450811</c:v>
                </c:pt>
                <c:pt idx="6">
                  <c:v>0.21361092725194056</c:v>
                </c:pt>
                <c:pt idx="7">
                  <c:v>0</c:v>
                </c:pt>
                <c:pt idx="8">
                  <c:v>0</c:v>
                </c:pt>
                <c:pt idx="9">
                  <c:v>5.3245436105476678</c:v>
                </c:pt>
                <c:pt idx="10">
                  <c:v>4.1244083840432726</c:v>
                </c:pt>
                <c:pt idx="11">
                  <c:v>24.746450304259636</c:v>
                </c:pt>
                <c:pt idx="12">
                  <c:v>0.33806626098715348</c:v>
                </c:pt>
                <c:pt idx="13">
                  <c:v>40.128465179175116</c:v>
                </c:pt>
                <c:pt idx="14">
                  <c:v>25.338066260987151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E-4B72-AAAE-9EE5BE06D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3"/>
  </sheetPr>
  <sheetViews>
    <sheetView zoomScale="115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3"/>
  </sheetPr>
  <sheetViews>
    <sheetView zoomScale="104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3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900" b="1">
              <a:latin typeface="Arial" panose="020B0604020202020204" pitchFamily="34" charset="0"/>
              <a:cs typeface="Arial" panose="020B0604020202020204" pitchFamily="34" charset="0"/>
            </a:rPr>
            <a:t>Figure X.X: 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Antibiotic Dispensations Linked to Ambulatory Visits to Primary Care Physicians for Conditions That Generally Do Not Require Antibiotics, by Drug Class, 2016</a:t>
          </a:r>
        </a:p>
        <a:p xmlns:a="http://schemas.openxmlformats.org/drawingml/2006/main">
          <a:r>
            <a:rPr lang="en-CA" sz="900" b="0" baseline="0">
              <a:latin typeface="Arial" panose="020B0604020202020204" pitchFamily="34" charset="0"/>
              <a:cs typeface="Arial" panose="020B0604020202020204" pitchFamily="34" charset="0"/>
            </a:rPr>
            <a:t>Crude percent of dispensations within five days of a visit</a:t>
          </a:r>
          <a:r>
            <a:rPr lang="en-CA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0.97577</cdr:y>
    </cdr:from>
    <cdr:to>
      <cdr:x>0.99483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8373718"/>
          <a:ext cx="6341467" cy="207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Includes the drugs amoxicillin/clarithromycin,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fixadomicin and vancomycin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s Indicates data suppressed due to small numbers.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2404" cy="629199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900" b="1">
              <a:latin typeface="Arial" panose="020B0604020202020204" pitchFamily="34" charset="0"/>
              <a:cs typeface="Arial" panose="020B0604020202020204" pitchFamily="34" charset="0"/>
            </a:rPr>
            <a:t>Figure X.X: 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Antibiotic Dispensations Linked to Ambulatory Visits to Primary Care Physicians for Conditions That May Require Antibiotics, by Drug Class, 2016</a:t>
          </a:r>
        </a:p>
        <a:p xmlns:a="http://schemas.openxmlformats.org/drawingml/2006/main">
          <a:r>
            <a:rPr lang="en-CA" sz="900" b="0" baseline="0">
              <a:latin typeface="Arial" panose="020B0604020202020204" pitchFamily="34" charset="0"/>
              <a:cs typeface="Arial" panose="020B0604020202020204" pitchFamily="34" charset="0"/>
            </a:rPr>
            <a:t>Crude percent of dispensations within five days of a visit</a:t>
          </a:r>
          <a:r>
            <a:rPr lang="en-CA" sz="10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10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0.975</cdr:y>
    </cdr:from>
    <cdr:to>
      <cdr:x>0.99483</cdr:x>
      <cdr:y>0.9992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0" y="8376016"/>
          <a:ext cx="6341467" cy="2079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Includes the drugs amoxicillin/clarithromycin,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fixadomicin and vancomycin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s Indicates data suppressed due to small numbers.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82404" cy="629199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0.99404</cdr:x>
      <cdr:y>0.10014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6341512" cy="4192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Antibiotic Dispensations Linked to Ambulatory Visits to Primary Care Physicians for Conditions That Usually Require Antibiotics, by Drug Class, 2016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Crude percent of dispensations within five days of a visit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0.95207</cdr:y>
    </cdr:from>
    <cdr:to>
      <cdr:x>0.99483</cdr:x>
      <cdr:y>1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0" y="4002333"/>
          <a:ext cx="6341467" cy="2014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Includes the drugs amoxicillin/clarithromycin,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fixadomicin and vancomycin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.</a:t>
          </a: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s Indicates data suppressed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due to small numbers.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Analyses/PatternsHealthServiceUse/amb_visits_dx_specific_v2_cla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D43"/>
  <sheetViews>
    <sheetView topLeftCell="A16" zoomScaleNormal="100" workbookViewId="0">
      <selection activeCell="A2" sqref="A2:C2"/>
    </sheetView>
  </sheetViews>
  <sheetFormatPr defaultRowHeight="14.25" x14ac:dyDescent="0.2"/>
  <cols>
    <col min="1" max="1" width="46.42578125" style="5" customWidth="1"/>
    <col min="2" max="2" width="14.85546875" style="5" customWidth="1"/>
    <col min="3" max="3" width="14.85546875" style="4" customWidth="1"/>
    <col min="4" max="16384" width="9.140625" style="5"/>
  </cols>
  <sheetData>
    <row r="1" spans="1:4" s="1" customFormat="1" ht="24" customHeight="1" x14ac:dyDescent="0.25">
      <c r="A1" s="54" t="s">
        <v>74</v>
      </c>
      <c r="B1" s="54"/>
      <c r="C1" s="54"/>
    </row>
    <row r="2" spans="1:4" s="1" customFormat="1" x14ac:dyDescent="0.25">
      <c r="A2" s="58" t="s">
        <v>67</v>
      </c>
      <c r="B2" s="58"/>
      <c r="C2" s="58"/>
    </row>
    <row r="3" spans="1:4" s="2" customFormat="1" ht="7.5" customHeight="1" x14ac:dyDescent="0.2">
      <c r="C3" s="3"/>
    </row>
    <row r="4" spans="1:4" ht="37.5" customHeight="1" x14ac:dyDescent="0.2">
      <c r="A4" s="60" t="s">
        <v>55</v>
      </c>
      <c r="B4" s="56" t="s">
        <v>68</v>
      </c>
      <c r="C4" s="57"/>
      <c r="D4" s="4"/>
    </row>
    <row r="5" spans="1:4" ht="26.25" customHeight="1" x14ac:dyDescent="0.2">
      <c r="A5" s="61"/>
      <c r="B5" s="12" t="s">
        <v>69</v>
      </c>
      <c r="C5" s="13" t="s">
        <v>44</v>
      </c>
      <c r="D5" s="4"/>
    </row>
    <row r="6" spans="1:4" ht="14.25" customHeight="1" x14ac:dyDescent="0.2">
      <c r="A6" s="6" t="s">
        <v>46</v>
      </c>
      <c r="B6" s="37"/>
      <c r="C6" s="7"/>
    </row>
    <row r="7" spans="1:4" ht="14.25" customHeight="1" x14ac:dyDescent="0.2">
      <c r="A7" s="8" t="s">
        <v>37</v>
      </c>
      <c r="B7" s="41">
        <f>tbl_fig_data!G4</f>
        <v>1362</v>
      </c>
      <c r="C7" s="46">
        <f>tbl_fig_data!H4</f>
        <v>2.1407352686921395</v>
      </c>
    </row>
    <row r="8" spans="1:4" ht="14.25" customHeight="1" x14ac:dyDescent="0.2">
      <c r="A8" s="9" t="s">
        <v>38</v>
      </c>
      <c r="B8" s="42">
        <f>tbl_fig_data!G5</f>
        <v>19088</v>
      </c>
      <c r="C8" s="47">
        <f>tbl_fig_data!H5</f>
        <v>30.001728934504818</v>
      </c>
    </row>
    <row r="9" spans="1:4" ht="14.25" customHeight="1" x14ac:dyDescent="0.2">
      <c r="A9" s="8" t="s">
        <v>39</v>
      </c>
      <c r="B9" s="43">
        <f>tbl_fig_data!G6</f>
        <v>2832</v>
      </c>
      <c r="C9" s="48">
        <f>tbl_fig_data!H6</f>
        <v>4.4512204705845368</v>
      </c>
    </row>
    <row r="10" spans="1:4" ht="14.25" customHeight="1" x14ac:dyDescent="0.2">
      <c r="A10" s="9" t="s">
        <v>40</v>
      </c>
      <c r="B10" s="42">
        <f>tbl_fig_data!G7</f>
        <v>323</v>
      </c>
      <c r="C10" s="47">
        <f>tbl_fig_data!H7</f>
        <v>0.50767804096003022</v>
      </c>
    </row>
    <row r="11" spans="1:4" ht="14.25" customHeight="1" x14ac:dyDescent="0.2">
      <c r="A11" s="8" t="s">
        <v>41</v>
      </c>
      <c r="B11" s="43">
        <f>tbl_fig_data!G8</f>
        <v>35166</v>
      </c>
      <c r="C11" s="48">
        <f>tbl_fig_data!H8</f>
        <v>55.272464360372823</v>
      </c>
    </row>
    <row r="12" spans="1:4" ht="14.25" customHeight="1" x14ac:dyDescent="0.2">
      <c r="A12" s="9" t="s">
        <v>42</v>
      </c>
      <c r="B12" s="42">
        <f>tbl_fig_data!G9</f>
        <v>4833</v>
      </c>
      <c r="C12" s="47">
        <f>tbl_fig_data!H9</f>
        <v>7.596309510711535</v>
      </c>
    </row>
    <row r="13" spans="1:4" ht="14.25" customHeight="1" x14ac:dyDescent="0.2">
      <c r="A13" s="8" t="s">
        <v>43</v>
      </c>
      <c r="B13" s="43">
        <f>tbl_fig_data!G10</f>
        <v>19</v>
      </c>
      <c r="C13" s="48">
        <f>tbl_fig_data!H10</f>
        <v>2.9863414174119425E-2</v>
      </c>
    </row>
    <row r="14" spans="1:4" ht="14.25" customHeight="1" x14ac:dyDescent="0.2">
      <c r="A14" s="9" t="s">
        <v>57</v>
      </c>
      <c r="B14" s="42">
        <f>tbl_fig_data!G11</f>
        <v>0</v>
      </c>
      <c r="C14" s="47">
        <f>tbl_fig_data!H11</f>
        <v>0</v>
      </c>
    </row>
    <row r="15" spans="1:4" s="10" customFormat="1" ht="14.25" customHeight="1" x14ac:dyDescent="0.2">
      <c r="A15" s="6" t="s">
        <v>47</v>
      </c>
      <c r="B15" s="44"/>
      <c r="C15" s="49"/>
    </row>
    <row r="16" spans="1:4" s="10" customFormat="1" ht="14.25" customHeight="1" x14ac:dyDescent="0.2">
      <c r="A16" s="8" t="s">
        <v>37</v>
      </c>
      <c r="B16" s="41">
        <f>tbl_fig_data!G12</f>
        <v>297</v>
      </c>
      <c r="C16" s="46">
        <f>tbl_fig_data!H12</f>
        <v>3.7018571606630934</v>
      </c>
    </row>
    <row r="17" spans="1:3" s="10" customFormat="1" ht="14.25" customHeight="1" x14ac:dyDescent="0.2">
      <c r="A17" s="9" t="s">
        <v>38</v>
      </c>
      <c r="B17" s="42">
        <f>tbl_fig_data!G13</f>
        <v>2368</v>
      </c>
      <c r="C17" s="47">
        <f>tbl_fig_data!H13</f>
        <v>29.515143961111807</v>
      </c>
    </row>
    <row r="18" spans="1:3" s="10" customFormat="1" ht="14.25" customHeight="1" x14ac:dyDescent="0.2">
      <c r="A18" s="8" t="s">
        <v>39</v>
      </c>
      <c r="B18" s="43">
        <f>tbl_fig_data!G14</f>
        <v>536</v>
      </c>
      <c r="C18" s="48">
        <f>tbl_fig_data!H14</f>
        <v>6.6807927209273341</v>
      </c>
    </row>
    <row r="19" spans="1:3" s="10" customFormat="1" ht="14.25" customHeight="1" x14ac:dyDescent="0.2">
      <c r="A19" s="9" t="s">
        <v>40</v>
      </c>
      <c r="B19" s="42">
        <f>tbl_fig_data!G15</f>
        <v>101</v>
      </c>
      <c r="C19" s="47">
        <f>tbl_fig_data!H15</f>
        <v>1.2588807179359343</v>
      </c>
    </row>
    <row r="20" spans="1:3" s="10" customFormat="1" ht="14.25" customHeight="1" x14ac:dyDescent="0.2">
      <c r="A20" s="8" t="s">
        <v>41</v>
      </c>
      <c r="B20" s="43">
        <f>tbl_fig_data!G16</f>
        <v>3932</v>
      </c>
      <c r="C20" s="48">
        <f>tbl_fig_data!H16</f>
        <v>49.009098840832607</v>
      </c>
    </row>
    <row r="21" spans="1:3" s="10" customFormat="1" ht="14.25" customHeight="1" x14ac:dyDescent="0.2">
      <c r="A21" s="9" t="s">
        <v>42</v>
      </c>
      <c r="B21" s="42">
        <f>tbl_fig_data!G17</f>
        <v>748</v>
      </c>
      <c r="C21" s="47">
        <f>tbl_fig_data!H17</f>
        <v>9.3231958120403835</v>
      </c>
    </row>
    <row r="22" spans="1:3" s="10" customFormat="1" ht="14.25" customHeight="1" x14ac:dyDescent="0.2">
      <c r="A22" s="8" t="s">
        <v>43</v>
      </c>
      <c r="B22" s="43">
        <f>tbl_fig_data!G18</f>
        <v>41</v>
      </c>
      <c r="C22" s="48">
        <f>tbl_fig_data!H18</f>
        <v>0.51103078648884459</v>
      </c>
    </row>
    <row r="23" spans="1:3" s="10" customFormat="1" ht="14.25" customHeight="1" x14ac:dyDescent="0.2">
      <c r="A23" s="9" t="s">
        <v>57</v>
      </c>
      <c r="B23" s="42">
        <f>tbl_fig_data!G19</f>
        <v>0</v>
      </c>
      <c r="C23" s="47">
        <f>tbl_fig_data!H19</f>
        <v>0</v>
      </c>
    </row>
    <row r="24" spans="1:3" s="10" customFormat="1" ht="14.25" customHeight="1" x14ac:dyDescent="0.2">
      <c r="A24" s="6" t="s">
        <v>32</v>
      </c>
      <c r="B24" s="44"/>
      <c r="C24" s="49"/>
    </row>
    <row r="25" spans="1:3" s="10" customFormat="1" ht="14.25" customHeight="1" x14ac:dyDescent="0.2">
      <c r="A25" s="8" t="s">
        <v>37</v>
      </c>
      <c r="B25" s="41">
        <f>tbl_fig_data!G20</f>
        <v>397</v>
      </c>
      <c r="C25" s="46">
        <f>tbl_fig_data!H20</f>
        <v>4.3138107138976425</v>
      </c>
    </row>
    <row r="26" spans="1:3" s="10" customFormat="1" ht="14.25" customHeight="1" x14ac:dyDescent="0.2">
      <c r="A26" s="9" t="s">
        <v>38</v>
      </c>
      <c r="B26" s="42">
        <f>tbl_fig_data!G21</f>
        <v>2766</v>
      </c>
      <c r="C26" s="47">
        <f>tbl_fig_data!H21</f>
        <v>30.055416711941756</v>
      </c>
    </row>
    <row r="27" spans="1:3" s="10" customFormat="1" ht="14.25" customHeight="1" x14ac:dyDescent="0.2">
      <c r="A27" s="8" t="s">
        <v>39</v>
      </c>
      <c r="B27" s="43">
        <f>tbl_fig_data!G22</f>
        <v>408</v>
      </c>
      <c r="C27" s="48">
        <f>tbl_fig_data!H22</f>
        <v>4.4333369553406499</v>
      </c>
    </row>
    <row r="28" spans="1:3" s="10" customFormat="1" ht="14.25" customHeight="1" x14ac:dyDescent="0.2">
      <c r="A28" s="9" t="s">
        <v>40</v>
      </c>
      <c r="B28" s="42">
        <f>tbl_fig_data!G23</f>
        <v>117</v>
      </c>
      <c r="C28" s="47">
        <f>tbl_fig_data!H23</f>
        <v>1.2713245680756275</v>
      </c>
    </row>
    <row r="29" spans="1:3" s="10" customFormat="1" ht="14.25" customHeight="1" x14ac:dyDescent="0.2">
      <c r="A29" s="8" t="s">
        <v>41</v>
      </c>
      <c r="B29" s="43">
        <f>tbl_fig_data!G24</f>
        <v>4510</v>
      </c>
      <c r="C29" s="48">
        <f>tbl_fig_data!H24</f>
        <v>49.005758991633165</v>
      </c>
    </row>
    <row r="30" spans="1:3" s="10" customFormat="1" ht="14.25" customHeight="1" x14ac:dyDescent="0.2">
      <c r="A30" s="9" t="s">
        <v>42</v>
      </c>
      <c r="B30" s="42">
        <f>tbl_fig_data!G25</f>
        <v>1005</v>
      </c>
      <c r="C30" s="47">
        <f>tbl_fig_data!H25</f>
        <v>10.920352059111158</v>
      </c>
    </row>
    <row r="31" spans="1:3" s="10" customFormat="1" ht="14.25" customHeight="1" x14ac:dyDescent="0.2">
      <c r="A31" s="8" t="s">
        <v>43</v>
      </c>
      <c r="B31" s="43" t="str">
        <f>tbl_fig_data!G26</f>
        <v>S</v>
      </c>
      <c r="C31" s="48" t="str">
        <f>tbl_fig_data!H26</f>
        <v>s</v>
      </c>
    </row>
    <row r="32" spans="1:3" s="10" customFormat="1" ht="14.25" customHeight="1" x14ac:dyDescent="0.2">
      <c r="A32" s="9" t="s">
        <v>57</v>
      </c>
      <c r="B32" s="42" t="str">
        <f>tbl_fig_data!G27</f>
        <v>S</v>
      </c>
      <c r="C32" s="47" t="str">
        <f>tbl_fig_data!H27</f>
        <v>s</v>
      </c>
    </row>
    <row r="33" spans="1:3" ht="14.25" customHeight="1" x14ac:dyDescent="0.2">
      <c r="A33" s="6" t="s">
        <v>45</v>
      </c>
      <c r="B33" s="44"/>
      <c r="C33" s="49"/>
    </row>
    <row r="34" spans="1:3" ht="14.25" customHeight="1" x14ac:dyDescent="0.2">
      <c r="A34" s="8" t="s">
        <v>37</v>
      </c>
      <c r="B34" s="41">
        <f>tbl_fig_data!G28</f>
        <v>47</v>
      </c>
      <c r="C34" s="46">
        <f>tbl_fig_data!H28</f>
        <v>1.8489378442171518</v>
      </c>
    </row>
    <row r="35" spans="1:3" ht="14.25" customHeight="1" x14ac:dyDescent="0.2">
      <c r="A35" s="9" t="s">
        <v>38</v>
      </c>
      <c r="B35" s="42">
        <f>tbl_fig_data!G29</f>
        <v>1428</v>
      </c>
      <c r="C35" s="47">
        <f>tbl_fig_data!H29</f>
        <v>56.176239181746659</v>
      </c>
    </row>
    <row r="36" spans="1:3" ht="14.25" customHeight="1" x14ac:dyDescent="0.2">
      <c r="A36" s="8" t="s">
        <v>39</v>
      </c>
      <c r="B36" s="43">
        <f>tbl_fig_data!G30</f>
        <v>103</v>
      </c>
      <c r="C36" s="48">
        <f>tbl_fig_data!H30</f>
        <v>4.0519276160503539</v>
      </c>
    </row>
    <row r="37" spans="1:3" ht="14.25" customHeight="1" x14ac:dyDescent="0.2">
      <c r="A37" s="9" t="s">
        <v>40</v>
      </c>
      <c r="B37" s="42">
        <f>tbl_fig_data!G31</f>
        <v>11</v>
      </c>
      <c r="C37" s="47">
        <f>tbl_fig_data!H31</f>
        <v>0.4327301337529505</v>
      </c>
    </row>
    <row r="38" spans="1:3" ht="14.25" customHeight="1" x14ac:dyDescent="0.2">
      <c r="A38" s="8" t="s">
        <v>41</v>
      </c>
      <c r="B38" s="43">
        <f>tbl_fig_data!G32</f>
        <v>896</v>
      </c>
      <c r="C38" s="48">
        <f>tbl_fig_data!H32</f>
        <v>35.247836349331237</v>
      </c>
    </row>
    <row r="39" spans="1:3" ht="14.25" customHeight="1" x14ac:dyDescent="0.2">
      <c r="A39" s="9" t="s">
        <v>42</v>
      </c>
      <c r="B39" s="42">
        <f>tbl_fig_data!G33</f>
        <v>48</v>
      </c>
      <c r="C39" s="47">
        <f>tbl_fig_data!H33</f>
        <v>1.8882769472856018</v>
      </c>
    </row>
    <row r="40" spans="1:3" ht="14.25" customHeight="1" x14ac:dyDescent="0.2">
      <c r="A40" s="8" t="s">
        <v>43</v>
      </c>
      <c r="B40" s="43">
        <f>tbl_fig_data!G34</f>
        <v>9</v>
      </c>
      <c r="C40" s="48">
        <f>tbl_fig_data!H34</f>
        <v>0.35405192761605037</v>
      </c>
    </row>
    <row r="41" spans="1:3" ht="14.25" customHeight="1" x14ac:dyDescent="0.2">
      <c r="A41" s="14" t="s">
        <v>57</v>
      </c>
      <c r="B41" s="45">
        <f>tbl_fig_data!G35</f>
        <v>0</v>
      </c>
      <c r="C41" s="50">
        <f>tbl_fig_data!H35</f>
        <v>0</v>
      </c>
    </row>
    <row r="42" spans="1:3" s="11" customFormat="1" ht="10.5" customHeight="1" x14ac:dyDescent="0.25">
      <c r="A42" s="59" t="s">
        <v>58</v>
      </c>
      <c r="B42" s="59"/>
      <c r="C42" s="59"/>
    </row>
    <row r="43" spans="1:3" ht="9" customHeight="1" x14ac:dyDescent="0.2">
      <c r="A43" s="55" t="s">
        <v>56</v>
      </c>
      <c r="B43" s="55"/>
      <c r="C43" s="55"/>
    </row>
  </sheetData>
  <mergeCells count="6">
    <mergeCell ref="A1:C1"/>
    <mergeCell ref="A43:C43"/>
    <mergeCell ref="B4:C4"/>
    <mergeCell ref="A2:C2"/>
    <mergeCell ref="A42:C42"/>
    <mergeCell ref="A4:A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D52"/>
  <sheetViews>
    <sheetView topLeftCell="A19" zoomScaleNormal="100" workbookViewId="0">
      <selection activeCell="A2" sqref="A2:C2"/>
    </sheetView>
  </sheetViews>
  <sheetFormatPr defaultRowHeight="14.25" x14ac:dyDescent="0.2"/>
  <cols>
    <col min="1" max="1" width="46.42578125" style="5" customWidth="1"/>
    <col min="2" max="2" width="14.85546875" style="40" customWidth="1"/>
    <col min="3" max="3" width="14.85546875" style="4" customWidth="1"/>
    <col min="4" max="16384" width="9.140625" style="5"/>
  </cols>
  <sheetData>
    <row r="1" spans="1:4" s="1" customFormat="1" ht="24" customHeight="1" x14ac:dyDescent="0.25">
      <c r="A1" s="54" t="s">
        <v>73</v>
      </c>
      <c r="B1" s="54"/>
      <c r="C1" s="54"/>
    </row>
    <row r="2" spans="1:4" s="1" customFormat="1" x14ac:dyDescent="0.25">
      <c r="A2" s="58" t="s">
        <v>67</v>
      </c>
      <c r="B2" s="58"/>
      <c r="C2" s="58"/>
    </row>
    <row r="3" spans="1:4" s="2" customFormat="1" ht="7.5" customHeight="1" x14ac:dyDescent="0.2">
      <c r="B3" s="38"/>
      <c r="C3" s="3"/>
    </row>
    <row r="4" spans="1:4" ht="37.5" customHeight="1" x14ac:dyDescent="0.2">
      <c r="A4" s="60" t="s">
        <v>55</v>
      </c>
      <c r="B4" s="56" t="s">
        <v>68</v>
      </c>
      <c r="C4" s="57"/>
      <c r="D4" s="4"/>
    </row>
    <row r="5" spans="1:4" ht="26.25" customHeight="1" x14ac:dyDescent="0.2">
      <c r="A5" s="61"/>
      <c r="B5" s="39" t="s">
        <v>69</v>
      </c>
      <c r="C5" s="13" t="s">
        <v>44</v>
      </c>
      <c r="D5" s="4"/>
    </row>
    <row r="6" spans="1:4" ht="14.25" customHeight="1" x14ac:dyDescent="0.2">
      <c r="A6" s="6" t="s">
        <v>48</v>
      </c>
      <c r="B6" s="37"/>
      <c r="C6" s="7"/>
    </row>
    <row r="7" spans="1:4" ht="14.25" customHeight="1" x14ac:dyDescent="0.2">
      <c r="A7" s="8" t="s">
        <v>37</v>
      </c>
      <c r="B7" s="41">
        <f>tbl_fig_data!G36</f>
        <v>13</v>
      </c>
      <c r="C7" s="46">
        <f>tbl_fig_data!H36</f>
        <v>1.132404181184669</v>
      </c>
    </row>
    <row r="8" spans="1:4" ht="14.25" customHeight="1" x14ac:dyDescent="0.2">
      <c r="A8" s="9" t="s">
        <v>38</v>
      </c>
      <c r="B8" s="42">
        <f>tbl_fig_data!G37</f>
        <v>407</v>
      </c>
      <c r="C8" s="47">
        <f>tbl_fig_data!H37</f>
        <v>35.452961672473862</v>
      </c>
    </row>
    <row r="9" spans="1:4" ht="14.25" customHeight="1" x14ac:dyDescent="0.2">
      <c r="A9" s="8" t="s">
        <v>39</v>
      </c>
      <c r="B9" s="43">
        <f>tbl_fig_data!G38</f>
        <v>55</v>
      </c>
      <c r="C9" s="48">
        <f>tbl_fig_data!H38</f>
        <v>4.7909407665505226</v>
      </c>
    </row>
    <row r="10" spans="1:4" ht="14.25" customHeight="1" x14ac:dyDescent="0.2">
      <c r="A10" s="9" t="s">
        <v>40</v>
      </c>
      <c r="B10" s="42">
        <f>tbl_fig_data!G39</f>
        <v>7</v>
      </c>
      <c r="C10" s="47">
        <f>tbl_fig_data!H39</f>
        <v>0.6097560975609756</v>
      </c>
    </row>
    <row r="11" spans="1:4" ht="14.25" customHeight="1" x14ac:dyDescent="0.2">
      <c r="A11" s="8" t="s">
        <v>41</v>
      </c>
      <c r="B11" s="43">
        <f>tbl_fig_data!G40</f>
        <v>621</v>
      </c>
      <c r="C11" s="48">
        <f>tbl_fig_data!H40</f>
        <v>54.09407665505227</v>
      </c>
    </row>
    <row r="12" spans="1:4" ht="14.25" customHeight="1" x14ac:dyDescent="0.2">
      <c r="A12" s="9" t="s">
        <v>42</v>
      </c>
      <c r="B12" s="42">
        <f>tbl_fig_data!G41</f>
        <v>45</v>
      </c>
      <c r="C12" s="47">
        <f>tbl_fig_data!H41</f>
        <v>3.9198606271776999</v>
      </c>
    </row>
    <row r="13" spans="1:4" ht="14.25" customHeight="1" x14ac:dyDescent="0.2">
      <c r="A13" s="8" t="s">
        <v>43</v>
      </c>
      <c r="B13" s="43" t="str">
        <f>tbl_fig_data!G42</f>
        <v>S</v>
      </c>
      <c r="C13" s="48" t="str">
        <f>tbl_fig_data!H42</f>
        <v>s</v>
      </c>
    </row>
    <row r="14" spans="1:4" ht="14.25" customHeight="1" x14ac:dyDescent="0.2">
      <c r="A14" s="9" t="s">
        <v>57</v>
      </c>
      <c r="B14" s="42" t="str">
        <f>tbl_fig_data!G43</f>
        <v>S</v>
      </c>
      <c r="C14" s="47" t="str">
        <f>tbl_fig_data!H43</f>
        <v>s</v>
      </c>
    </row>
    <row r="15" spans="1:4" s="10" customFormat="1" ht="14.25" customHeight="1" x14ac:dyDescent="0.2">
      <c r="A15" s="6" t="s">
        <v>59</v>
      </c>
      <c r="B15" s="44"/>
      <c r="C15" s="49"/>
    </row>
    <row r="16" spans="1:4" s="10" customFormat="1" ht="14.25" customHeight="1" x14ac:dyDescent="0.2">
      <c r="A16" s="8" t="s">
        <v>37</v>
      </c>
      <c r="B16" s="41">
        <f>tbl_fig_data!G44</f>
        <v>110</v>
      </c>
      <c r="C16" s="46">
        <f>tbl_fig_data!H44</f>
        <v>0.32462741626088237</v>
      </c>
    </row>
    <row r="17" spans="1:3" s="10" customFormat="1" ht="14.25" customHeight="1" x14ac:dyDescent="0.2">
      <c r="A17" s="9" t="s">
        <v>38</v>
      </c>
      <c r="B17" s="42">
        <f>tbl_fig_data!G45</f>
        <v>24038</v>
      </c>
      <c r="C17" s="47">
        <f>tbl_fig_data!H45</f>
        <v>70.939943927991735</v>
      </c>
    </row>
    <row r="18" spans="1:3" s="10" customFormat="1" ht="14.25" customHeight="1" x14ac:dyDescent="0.2">
      <c r="A18" s="8" t="s">
        <v>39</v>
      </c>
      <c r="B18" s="43">
        <f>tbl_fig_data!G46</f>
        <v>2387</v>
      </c>
      <c r="C18" s="48">
        <f>tbl_fig_data!H46</f>
        <v>7.0444149328611481</v>
      </c>
    </row>
    <row r="19" spans="1:3" s="10" customFormat="1" ht="14.25" customHeight="1" x14ac:dyDescent="0.2">
      <c r="A19" s="9" t="s">
        <v>40</v>
      </c>
      <c r="B19" s="42">
        <f>tbl_fig_data!G47</f>
        <v>463</v>
      </c>
      <c r="C19" s="47">
        <f>tbl_fig_data!H47</f>
        <v>1.3663863066253505</v>
      </c>
    </row>
    <row r="20" spans="1:3" s="10" customFormat="1" ht="14.25" customHeight="1" x14ac:dyDescent="0.2">
      <c r="A20" s="8" t="s">
        <v>41</v>
      </c>
      <c r="B20" s="43">
        <f>tbl_fig_data!G48</f>
        <v>6358</v>
      </c>
      <c r="C20" s="48">
        <f>tbl_fig_data!H48</f>
        <v>18.763464659879002</v>
      </c>
    </row>
    <row r="21" spans="1:3" s="10" customFormat="1" ht="14.25" customHeight="1" x14ac:dyDescent="0.2">
      <c r="A21" s="9" t="s">
        <v>42</v>
      </c>
      <c r="B21" s="42">
        <f>tbl_fig_data!G49</f>
        <v>523</v>
      </c>
      <c r="C21" s="47">
        <f>tbl_fig_data!H49</f>
        <v>1.5434558064040136</v>
      </c>
    </row>
    <row r="22" spans="1:3" s="10" customFormat="1" ht="14.25" customHeight="1" x14ac:dyDescent="0.2">
      <c r="A22" s="8" t="s">
        <v>43</v>
      </c>
      <c r="B22" s="43">
        <f>tbl_fig_data!G50</f>
        <v>6</v>
      </c>
      <c r="C22" s="48">
        <f>tbl_fig_data!H50</f>
        <v>1.7706949977866315E-2</v>
      </c>
    </row>
    <row r="23" spans="1:3" s="10" customFormat="1" ht="14.25" customHeight="1" x14ac:dyDescent="0.2">
      <c r="A23" s="9" t="s">
        <v>57</v>
      </c>
      <c r="B23" s="42">
        <f>tbl_fig_data!G51</f>
        <v>0</v>
      </c>
      <c r="C23" s="47">
        <f>tbl_fig_data!H51</f>
        <v>0</v>
      </c>
    </row>
    <row r="24" spans="1:3" s="10" customFormat="1" ht="14.25" customHeight="1" x14ac:dyDescent="0.2">
      <c r="A24" s="6" t="s">
        <v>61</v>
      </c>
      <c r="B24" s="44"/>
      <c r="C24" s="49"/>
    </row>
    <row r="25" spans="1:3" s="10" customFormat="1" ht="14.25" customHeight="1" x14ac:dyDescent="0.2">
      <c r="A25" s="8" t="s">
        <v>37</v>
      </c>
      <c r="B25" s="41">
        <f>tbl_fig_data!G52</f>
        <v>112</v>
      </c>
      <c r="C25" s="46">
        <f>tbl_fig_data!H52</f>
        <v>0.22932492475275906</v>
      </c>
    </row>
    <row r="26" spans="1:3" s="10" customFormat="1" ht="14.25" customHeight="1" x14ac:dyDescent="0.2">
      <c r="A26" s="9" t="s">
        <v>38</v>
      </c>
      <c r="B26" s="42">
        <f>tbl_fig_data!G53</f>
        <v>36266</v>
      </c>
      <c r="C26" s="47">
        <f>tbl_fig_data!H53</f>
        <v>74.256229652531786</v>
      </c>
    </row>
    <row r="27" spans="1:3" s="10" customFormat="1" ht="14.25" customHeight="1" x14ac:dyDescent="0.2">
      <c r="A27" s="8" t="s">
        <v>39</v>
      </c>
      <c r="B27" s="43">
        <f>tbl_fig_data!G54</f>
        <v>1671</v>
      </c>
      <c r="C27" s="48">
        <f>tbl_fig_data!H54</f>
        <v>3.421445975552325</v>
      </c>
    </row>
    <row r="28" spans="1:3" s="10" customFormat="1" ht="14.25" customHeight="1" x14ac:dyDescent="0.2">
      <c r="A28" s="9" t="s">
        <v>40</v>
      </c>
      <c r="B28" s="42">
        <f>tbl_fig_data!G55</f>
        <v>104</v>
      </c>
      <c r="C28" s="47">
        <f>tbl_fig_data!H55</f>
        <v>0.21294457298470484</v>
      </c>
    </row>
    <row r="29" spans="1:3" s="10" customFormat="1" ht="14.25" customHeight="1" x14ac:dyDescent="0.2">
      <c r="A29" s="8" t="s">
        <v>41</v>
      </c>
      <c r="B29" s="43">
        <f>tbl_fig_data!G56</f>
        <v>10450</v>
      </c>
      <c r="C29" s="48">
        <f>tbl_fig_data!H56</f>
        <v>21.396834497020823</v>
      </c>
    </row>
    <row r="30" spans="1:3" s="10" customFormat="1" ht="14.25" customHeight="1" x14ac:dyDescent="0.2">
      <c r="A30" s="9" t="s">
        <v>42</v>
      </c>
      <c r="B30" s="42">
        <f>tbl_fig_data!G57</f>
        <v>236</v>
      </c>
      <c r="C30" s="47">
        <f>tbl_fig_data!H57</f>
        <v>0.48322037715759941</v>
      </c>
    </row>
    <row r="31" spans="1:3" s="10" customFormat="1" ht="14.25" customHeight="1" x14ac:dyDescent="0.2">
      <c r="A31" s="8" t="s">
        <v>43</v>
      </c>
      <c r="B31" s="43" t="str">
        <f>tbl_fig_data!G58</f>
        <v>S</v>
      </c>
      <c r="C31" s="48" t="str">
        <f>tbl_fig_data!H58</f>
        <v>s</v>
      </c>
    </row>
    <row r="32" spans="1:3" s="10" customFormat="1" ht="14.25" customHeight="1" x14ac:dyDescent="0.2">
      <c r="A32" s="9" t="s">
        <v>57</v>
      </c>
      <c r="B32" s="42" t="str">
        <f>tbl_fig_data!G59</f>
        <v>S</v>
      </c>
      <c r="C32" s="47" t="str">
        <f>tbl_fig_data!H59</f>
        <v>s</v>
      </c>
    </row>
    <row r="33" spans="1:3" ht="14.25" customHeight="1" x14ac:dyDescent="0.2">
      <c r="A33" s="15" t="s">
        <v>60</v>
      </c>
      <c r="B33" s="44"/>
      <c r="C33" s="49"/>
    </row>
    <row r="34" spans="1:3" ht="14.25" customHeight="1" x14ac:dyDescent="0.2">
      <c r="A34" s="8" t="s">
        <v>37</v>
      </c>
      <c r="B34" s="41">
        <f>tbl_fig_data!G60</f>
        <v>596</v>
      </c>
      <c r="C34" s="46">
        <f>tbl_fig_data!H60</f>
        <v>5.1754081278221609</v>
      </c>
    </row>
    <row r="35" spans="1:3" ht="14.25" customHeight="1" x14ac:dyDescent="0.2">
      <c r="A35" s="9" t="s">
        <v>38</v>
      </c>
      <c r="B35" s="42">
        <f>tbl_fig_data!G61</f>
        <v>2516</v>
      </c>
      <c r="C35" s="47">
        <f>tbl_fig_data!H61</f>
        <v>21.847863841611669</v>
      </c>
    </row>
    <row r="36" spans="1:3" ht="14.25" customHeight="1" x14ac:dyDescent="0.2">
      <c r="A36" s="8" t="s">
        <v>39</v>
      </c>
      <c r="B36" s="43">
        <f>tbl_fig_data!G62</f>
        <v>423</v>
      </c>
      <c r="C36" s="48">
        <f>tbl_fig_data!H62</f>
        <v>3.6731503994442511</v>
      </c>
    </row>
    <row r="37" spans="1:3" ht="14.25" customHeight="1" x14ac:dyDescent="0.2">
      <c r="A37" s="9" t="s">
        <v>40</v>
      </c>
      <c r="B37" s="42">
        <f>tbl_fig_data!G63</f>
        <v>37</v>
      </c>
      <c r="C37" s="47">
        <f>tbl_fig_data!H63</f>
        <v>0.32129211531781871</v>
      </c>
    </row>
    <row r="38" spans="1:3" ht="14.25" customHeight="1" x14ac:dyDescent="0.2">
      <c r="A38" s="8" t="s">
        <v>41</v>
      </c>
      <c r="B38" s="43">
        <f>tbl_fig_data!G64</f>
        <v>5394</v>
      </c>
      <c r="C38" s="48">
        <f>tbl_fig_data!H64</f>
        <v>46.839180270927407</v>
      </c>
    </row>
    <row r="39" spans="1:3" ht="14.25" customHeight="1" x14ac:dyDescent="0.2">
      <c r="A39" s="9" t="s">
        <v>42</v>
      </c>
      <c r="B39" s="42">
        <f>tbl_fig_data!G65</f>
        <v>2550</v>
      </c>
      <c r="C39" s="47">
        <f>tbl_fig_data!H65</f>
        <v>22.143105244876693</v>
      </c>
    </row>
    <row r="40" spans="1:3" ht="14.25" customHeight="1" x14ac:dyDescent="0.2">
      <c r="A40" s="8" t="s">
        <v>43</v>
      </c>
      <c r="B40" s="43" t="str">
        <f>tbl_fig_data!G66</f>
        <v>S</v>
      </c>
      <c r="C40" s="48" t="str">
        <f>tbl_fig_data!H66</f>
        <v>s</v>
      </c>
    </row>
    <row r="41" spans="1:3" ht="14.25" customHeight="1" x14ac:dyDescent="0.2">
      <c r="A41" s="9" t="s">
        <v>57</v>
      </c>
      <c r="B41" s="42" t="str">
        <f>tbl_fig_data!G67</f>
        <v>S</v>
      </c>
      <c r="C41" s="47" t="str">
        <f>tbl_fig_data!H67</f>
        <v>s</v>
      </c>
    </row>
    <row r="42" spans="1:3" ht="14.25" customHeight="1" x14ac:dyDescent="0.2">
      <c r="A42" s="6" t="s">
        <v>34</v>
      </c>
      <c r="B42" s="44"/>
      <c r="C42" s="49"/>
    </row>
    <row r="43" spans="1:3" ht="14.25" customHeight="1" x14ac:dyDescent="0.2">
      <c r="A43" s="8" t="s">
        <v>37</v>
      </c>
      <c r="B43" s="41">
        <f>tbl_fig_data!G68</f>
        <v>837</v>
      </c>
      <c r="C43" s="46">
        <f>tbl_fig_data!H68</f>
        <v>2.2339658899831853</v>
      </c>
    </row>
    <row r="44" spans="1:3" ht="14.25" customHeight="1" x14ac:dyDescent="0.2">
      <c r="A44" s="9" t="s">
        <v>38</v>
      </c>
      <c r="B44" s="42">
        <f>tbl_fig_data!G69</f>
        <v>18590</v>
      </c>
      <c r="C44" s="47">
        <f>tbl_fig_data!H69</f>
        <v>49.616996290068592</v>
      </c>
    </row>
    <row r="45" spans="1:3" ht="14.25" customHeight="1" x14ac:dyDescent="0.2">
      <c r="A45" s="8" t="s">
        <v>39</v>
      </c>
      <c r="B45" s="43">
        <f>tbl_fig_data!G70</f>
        <v>1955</v>
      </c>
      <c r="C45" s="48">
        <f>tbl_fig_data!H70</f>
        <v>5.2179251074278694</v>
      </c>
    </row>
    <row r="46" spans="1:3" ht="14.25" customHeight="1" x14ac:dyDescent="0.2">
      <c r="A46" s="9" t="s">
        <v>40</v>
      </c>
      <c r="B46" s="42">
        <f>tbl_fig_data!G71</f>
        <v>488</v>
      </c>
      <c r="C46" s="47">
        <f>tbl_fig_data!H71</f>
        <v>1.3024795153068032</v>
      </c>
    </row>
    <row r="47" spans="1:3" ht="14.25" customHeight="1" x14ac:dyDescent="0.2">
      <c r="A47" s="8" t="s">
        <v>41</v>
      </c>
      <c r="B47" s="43">
        <f>tbl_fig_data!G72</f>
        <v>13523</v>
      </c>
      <c r="C47" s="48">
        <f>tbl_fig_data!H72</f>
        <v>36.093095257159632</v>
      </c>
    </row>
    <row r="48" spans="1:3" ht="14.25" customHeight="1" x14ac:dyDescent="0.2">
      <c r="A48" s="9" t="s">
        <v>42</v>
      </c>
      <c r="B48" s="42">
        <f>tbl_fig_data!G73</f>
        <v>2061</v>
      </c>
      <c r="C48" s="47">
        <f>tbl_fig_data!H73</f>
        <v>5.5008407398510695</v>
      </c>
    </row>
    <row r="49" spans="1:3" ht="14.25" customHeight="1" x14ac:dyDescent="0.2">
      <c r="A49" s="8" t="s">
        <v>43</v>
      </c>
      <c r="B49" s="43">
        <f>tbl_fig_data!G74</f>
        <v>13</v>
      </c>
      <c r="C49" s="48">
        <f>tbl_fig_data!H74</f>
        <v>3.4697200202845169E-2</v>
      </c>
    </row>
    <row r="50" spans="1:3" ht="14.25" customHeight="1" x14ac:dyDescent="0.2">
      <c r="A50" s="14" t="s">
        <v>57</v>
      </c>
      <c r="B50" s="45">
        <f>tbl_fig_data!G75</f>
        <v>0</v>
      </c>
      <c r="C50" s="50">
        <f>tbl_fig_data!H75</f>
        <v>0</v>
      </c>
    </row>
    <row r="51" spans="1:3" s="11" customFormat="1" ht="10.5" customHeight="1" x14ac:dyDescent="0.25">
      <c r="A51" s="59" t="s">
        <v>58</v>
      </c>
      <c r="B51" s="59"/>
      <c r="C51" s="59"/>
    </row>
    <row r="52" spans="1:3" ht="9" customHeight="1" x14ac:dyDescent="0.2">
      <c r="A52" s="55" t="s">
        <v>56</v>
      </c>
      <c r="B52" s="55"/>
      <c r="C52" s="55"/>
    </row>
  </sheetData>
  <mergeCells count="6">
    <mergeCell ref="A52:C52"/>
    <mergeCell ref="A1:C1"/>
    <mergeCell ref="A2:C2"/>
    <mergeCell ref="A4:A5"/>
    <mergeCell ref="B4:C4"/>
    <mergeCell ref="A51:C5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A1:D25"/>
  <sheetViews>
    <sheetView tabSelected="1" zoomScaleNormal="100" workbookViewId="0">
      <selection activeCell="A2" sqref="A2:C2"/>
    </sheetView>
  </sheetViews>
  <sheetFormatPr defaultRowHeight="14.25" x14ac:dyDescent="0.2"/>
  <cols>
    <col min="1" max="1" width="46.42578125" style="5" customWidth="1"/>
    <col min="2" max="2" width="14.85546875" style="40" customWidth="1"/>
    <col min="3" max="3" width="14.85546875" style="4" customWidth="1"/>
    <col min="4" max="16384" width="9.140625" style="5"/>
  </cols>
  <sheetData>
    <row r="1" spans="1:4" s="1" customFormat="1" ht="24" customHeight="1" x14ac:dyDescent="0.25">
      <c r="A1" s="54" t="s">
        <v>72</v>
      </c>
      <c r="B1" s="54"/>
      <c r="C1" s="54"/>
    </row>
    <row r="2" spans="1:4" s="1" customFormat="1" x14ac:dyDescent="0.25">
      <c r="A2" s="58" t="s">
        <v>67</v>
      </c>
      <c r="B2" s="58"/>
      <c r="C2" s="58"/>
    </row>
    <row r="3" spans="1:4" s="2" customFormat="1" ht="7.5" customHeight="1" x14ac:dyDescent="0.2">
      <c r="B3" s="38"/>
      <c r="C3" s="3"/>
    </row>
    <row r="4" spans="1:4" ht="37.5" customHeight="1" x14ac:dyDescent="0.2">
      <c r="A4" s="60" t="s">
        <v>55</v>
      </c>
      <c r="B4" s="56" t="s">
        <v>68</v>
      </c>
      <c r="C4" s="57"/>
      <c r="D4" s="4"/>
    </row>
    <row r="5" spans="1:4" ht="26.25" customHeight="1" x14ac:dyDescent="0.2">
      <c r="A5" s="61"/>
      <c r="B5" s="39" t="s">
        <v>69</v>
      </c>
      <c r="C5" s="13" t="s">
        <v>44</v>
      </c>
      <c r="D5" s="4"/>
    </row>
    <row r="6" spans="1:4" ht="14.25" customHeight="1" x14ac:dyDescent="0.2">
      <c r="A6" s="6" t="s">
        <v>49</v>
      </c>
      <c r="B6" s="37"/>
      <c r="C6" s="7"/>
    </row>
    <row r="7" spans="1:4" ht="14.25" customHeight="1" x14ac:dyDescent="0.2">
      <c r="A7" s="8" t="s">
        <v>37</v>
      </c>
      <c r="B7" s="41">
        <f>tbl_fig_data!G76</f>
        <v>810</v>
      </c>
      <c r="C7" s="46">
        <f>tbl_fig_data!H76</f>
        <v>2.4369697334376319</v>
      </c>
    </row>
    <row r="8" spans="1:4" ht="14.25" customHeight="1" x14ac:dyDescent="0.2">
      <c r="A8" s="9" t="s">
        <v>38</v>
      </c>
      <c r="B8" s="42">
        <f>tbl_fig_data!G77</f>
        <v>5789</v>
      </c>
      <c r="C8" s="47">
        <f>tbl_fig_data!H77</f>
        <v>17.41681208255611</v>
      </c>
    </row>
    <row r="9" spans="1:4" ht="14.25" customHeight="1" x14ac:dyDescent="0.2">
      <c r="A9" s="8" t="s">
        <v>39</v>
      </c>
      <c r="B9" s="43">
        <f>tbl_fig_data!G78</f>
        <v>19681</v>
      </c>
      <c r="C9" s="48">
        <f>tbl_fig_data!H78</f>
        <v>59.21234731331608</v>
      </c>
    </row>
    <row r="10" spans="1:4" ht="14.25" customHeight="1" x14ac:dyDescent="0.2">
      <c r="A10" s="9" t="s">
        <v>40</v>
      </c>
      <c r="B10" s="42">
        <f>tbl_fig_data!G79</f>
        <v>2957</v>
      </c>
      <c r="C10" s="47">
        <f>tbl_fig_data!H79</f>
        <v>8.8964438293519468</v>
      </c>
    </row>
    <row r="11" spans="1:4" ht="14.25" customHeight="1" x14ac:dyDescent="0.2">
      <c r="A11" s="8" t="s">
        <v>41</v>
      </c>
      <c r="B11" s="43">
        <f>tbl_fig_data!G80</f>
        <v>3337</v>
      </c>
      <c r="C11" s="48">
        <f>tbl_fig_data!H80</f>
        <v>10.039713580841205</v>
      </c>
    </row>
    <row r="12" spans="1:4" ht="14.25" customHeight="1" x14ac:dyDescent="0.2">
      <c r="A12" s="9" t="s">
        <v>42</v>
      </c>
      <c r="B12" s="42">
        <f>tbl_fig_data!G81</f>
        <v>593</v>
      </c>
      <c r="C12" s="47">
        <f>tbl_fig_data!H81</f>
        <v>1.7841025332450811</v>
      </c>
    </row>
    <row r="13" spans="1:4" ht="14.25" customHeight="1" x14ac:dyDescent="0.2">
      <c r="A13" s="8" t="s">
        <v>43</v>
      </c>
      <c r="B13" s="43">
        <f>tbl_fig_data!G82</f>
        <v>71</v>
      </c>
      <c r="C13" s="48">
        <f>tbl_fig_data!H82</f>
        <v>0.21361092725194056</v>
      </c>
    </row>
    <row r="14" spans="1:4" ht="14.25" customHeight="1" x14ac:dyDescent="0.2">
      <c r="A14" s="9" t="s">
        <v>57</v>
      </c>
      <c r="B14" s="42">
        <f>tbl_fig_data!G83</f>
        <v>0</v>
      </c>
      <c r="C14" s="47">
        <f>tbl_fig_data!H83</f>
        <v>0</v>
      </c>
    </row>
    <row r="15" spans="1:4" ht="14.25" customHeight="1" x14ac:dyDescent="0.2">
      <c r="A15" s="6" t="s">
        <v>35</v>
      </c>
      <c r="B15" s="44"/>
      <c r="C15" s="49"/>
    </row>
    <row r="16" spans="1:4" ht="14.25" customHeight="1" x14ac:dyDescent="0.2">
      <c r="A16" s="8" t="s">
        <v>37</v>
      </c>
      <c r="B16" s="41" t="str">
        <f>tbl_fig_data!G84</f>
        <v>S</v>
      </c>
      <c r="C16" s="46" t="str">
        <f>tbl_fig_data!H84</f>
        <v>s</v>
      </c>
    </row>
    <row r="17" spans="1:3" ht="14.25" customHeight="1" x14ac:dyDescent="0.2">
      <c r="A17" s="9" t="s">
        <v>38</v>
      </c>
      <c r="B17" s="42">
        <f>tbl_fig_data!G85</f>
        <v>315</v>
      </c>
      <c r="C17" s="47">
        <f>tbl_fig_data!H85</f>
        <v>5.3245436105476678</v>
      </c>
    </row>
    <row r="18" spans="1:3" ht="14.25" customHeight="1" x14ac:dyDescent="0.2">
      <c r="A18" s="8" t="s">
        <v>39</v>
      </c>
      <c r="B18" s="43">
        <f>tbl_fig_data!G86</f>
        <v>244</v>
      </c>
      <c r="C18" s="48">
        <f>tbl_fig_data!H86</f>
        <v>4.1244083840432726</v>
      </c>
    </row>
    <row r="19" spans="1:3" ht="14.25" customHeight="1" x14ac:dyDescent="0.2">
      <c r="A19" s="9" t="s">
        <v>40</v>
      </c>
      <c r="B19" s="42">
        <f>tbl_fig_data!G87</f>
        <v>1464</v>
      </c>
      <c r="C19" s="47">
        <f>tbl_fig_data!H87</f>
        <v>24.746450304259636</v>
      </c>
    </row>
    <row r="20" spans="1:3" ht="14.25" customHeight="1" x14ac:dyDescent="0.2">
      <c r="A20" s="8" t="s">
        <v>41</v>
      </c>
      <c r="B20" s="43">
        <f>tbl_fig_data!G88</f>
        <v>20</v>
      </c>
      <c r="C20" s="48">
        <f>tbl_fig_data!H88</f>
        <v>0.33806626098715348</v>
      </c>
    </row>
    <row r="21" spans="1:3" ht="14.25" customHeight="1" x14ac:dyDescent="0.2">
      <c r="A21" s="9" t="s">
        <v>42</v>
      </c>
      <c r="B21" s="42">
        <f>tbl_fig_data!G89</f>
        <v>2374</v>
      </c>
      <c r="C21" s="47">
        <f>tbl_fig_data!H89</f>
        <v>40.128465179175116</v>
      </c>
    </row>
    <row r="22" spans="1:3" ht="14.25" customHeight="1" x14ac:dyDescent="0.2">
      <c r="A22" s="8" t="s">
        <v>43</v>
      </c>
      <c r="B22" s="43">
        <f>tbl_fig_data!G90</f>
        <v>1499</v>
      </c>
      <c r="C22" s="48">
        <f>tbl_fig_data!H90</f>
        <v>25.338066260987151</v>
      </c>
    </row>
    <row r="23" spans="1:3" ht="14.25" customHeight="1" x14ac:dyDescent="0.2">
      <c r="A23" s="14" t="s">
        <v>57</v>
      </c>
      <c r="B23" s="45" t="str">
        <f>tbl_fig_data!G91</f>
        <v>S</v>
      </c>
      <c r="C23" s="50" t="str">
        <f>tbl_fig_data!H91</f>
        <v>s</v>
      </c>
    </row>
    <row r="24" spans="1:3" s="11" customFormat="1" ht="10.5" customHeight="1" x14ac:dyDescent="0.25">
      <c r="A24" s="59" t="s">
        <v>58</v>
      </c>
      <c r="B24" s="59"/>
      <c r="C24" s="59"/>
    </row>
    <row r="25" spans="1:3" ht="9" customHeight="1" x14ac:dyDescent="0.2">
      <c r="A25" s="55" t="s">
        <v>56</v>
      </c>
      <c r="B25" s="55"/>
      <c r="C25" s="55"/>
    </row>
  </sheetData>
  <mergeCells count="6">
    <mergeCell ref="A25:C25"/>
    <mergeCell ref="A1:C1"/>
    <mergeCell ref="A2:C2"/>
    <mergeCell ref="A4:A5"/>
    <mergeCell ref="B4:C4"/>
    <mergeCell ref="A24:C2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H91"/>
  <sheetViews>
    <sheetView topLeftCell="B66" workbookViewId="0">
      <selection activeCell="F4" sqref="F4"/>
    </sheetView>
  </sheetViews>
  <sheetFormatPr defaultRowHeight="15" x14ac:dyDescent="0.25"/>
  <cols>
    <col min="2" max="3" width="35.28515625" customWidth="1"/>
    <col min="4" max="4" width="48.140625" bestFit="1" customWidth="1"/>
    <col min="5" max="5" width="33.28515625" bestFit="1" customWidth="1"/>
    <col min="6" max="6" width="19.28515625" bestFit="1" customWidth="1"/>
    <col min="7" max="7" width="9.140625" style="34"/>
  </cols>
  <sheetData>
    <row r="3" spans="1:8" x14ac:dyDescent="0.25">
      <c r="A3" s="17" t="s">
        <v>50</v>
      </c>
      <c r="B3" s="17" t="s">
        <v>51</v>
      </c>
      <c r="C3" s="17"/>
      <c r="E3" t="str">
        <f>orig_data!A7</f>
        <v>diagg</v>
      </c>
      <c r="F3" t="str">
        <f>orig_data!C7</f>
        <v>class</v>
      </c>
      <c r="G3" s="34" t="str">
        <f>orig_data!E7</f>
        <v>count1</v>
      </c>
      <c r="H3" s="20" t="s">
        <v>44</v>
      </c>
    </row>
    <row r="4" spans="1:8" x14ac:dyDescent="0.25">
      <c r="A4" s="19" t="s">
        <v>29</v>
      </c>
      <c r="B4" s="21" t="s">
        <v>31</v>
      </c>
      <c r="C4" s="21" t="str">
        <f>IF(H4="s",CONCATENATE(D4," (s)"),D4)</f>
        <v>Tetracyclines (J01A)</v>
      </c>
      <c r="D4" s="19" t="s">
        <v>37</v>
      </c>
      <c r="E4" t="str">
        <f>orig_data!A89</f>
        <v>10.Acute bronchitis</v>
      </c>
      <c r="F4" t="str">
        <f>orig_data!C89</f>
        <v>J01A.tetracyclines</v>
      </c>
      <c r="G4" s="34">
        <f>orig_data!E89</f>
        <v>1362</v>
      </c>
      <c r="H4" s="20">
        <f>(IF(G4="S","s",IF(G4=0,0,G4/SUM(G$4:G$11)*100)))</f>
        <v>2.1407352686921395</v>
      </c>
    </row>
    <row r="5" spans="1:8" x14ac:dyDescent="0.25">
      <c r="C5" t="str">
        <f t="shared" ref="C5:C68" si="0">IF(H5="s",CONCATENATE(D5," (s)"),D5)</f>
        <v>Beta-Lactam Penicillins (J01C)</v>
      </c>
      <c r="D5" s="17" t="s">
        <v>38</v>
      </c>
      <c r="E5" t="str">
        <f>orig_data!A90</f>
        <v>10.Acute bronchitis</v>
      </c>
      <c r="F5" t="str">
        <f>orig_data!C90</f>
        <v>J01C.beta lactams</v>
      </c>
      <c r="G5" s="34">
        <f>orig_data!E90</f>
        <v>19088</v>
      </c>
      <c r="H5" s="20">
        <f t="shared" ref="H5:H10" si="1">(IF(G5="S","s",IF(G5=0,0,G5/SUM(G$4:G$11)*100)))</f>
        <v>30.001728934504818</v>
      </c>
    </row>
    <row r="6" spans="1:8" x14ac:dyDescent="0.25">
      <c r="C6" t="str">
        <f t="shared" si="0"/>
        <v>Cephalosporins (J01D)</v>
      </c>
      <c r="D6" s="17" t="s">
        <v>39</v>
      </c>
      <c r="E6" t="str">
        <f>orig_data!A91</f>
        <v>10.Acute bronchitis</v>
      </c>
      <c r="F6" t="str">
        <f>orig_data!C91</f>
        <v>J01D.cephalosporins</v>
      </c>
      <c r="G6" s="34">
        <f>orig_data!E91</f>
        <v>2832</v>
      </c>
      <c r="H6" s="20">
        <f t="shared" si="1"/>
        <v>4.4512204705845368</v>
      </c>
    </row>
    <row r="7" spans="1:8" x14ac:dyDescent="0.25">
      <c r="C7" t="str">
        <f t="shared" si="0"/>
        <v>Sulfonamides and Trimethoprims (J01E)</v>
      </c>
      <c r="D7" s="17" t="s">
        <v>40</v>
      </c>
      <c r="E7" t="str">
        <f>orig_data!A92</f>
        <v>10.Acute bronchitis</v>
      </c>
      <c r="F7" t="str">
        <f>orig_data!C92</f>
        <v>J01E.sulfa and trime</v>
      </c>
      <c r="G7" s="34">
        <f>orig_data!E92</f>
        <v>323</v>
      </c>
      <c r="H7" s="20">
        <f t="shared" si="1"/>
        <v>0.50767804096003022</v>
      </c>
    </row>
    <row r="8" spans="1:8" x14ac:dyDescent="0.25">
      <c r="C8" t="str">
        <f t="shared" si="0"/>
        <v>Macrolides, Lincosamides and Streptogramins (J01F)</v>
      </c>
      <c r="D8" s="17" t="s">
        <v>41</v>
      </c>
      <c r="E8" t="str">
        <f>orig_data!A93</f>
        <v>10.Acute bronchitis</v>
      </c>
      <c r="F8" t="str">
        <f>orig_data!C93</f>
        <v>J01F.macrolides</v>
      </c>
      <c r="G8" s="34">
        <f>orig_data!E93</f>
        <v>35166</v>
      </c>
      <c r="H8" s="20">
        <f t="shared" si="1"/>
        <v>55.272464360372823</v>
      </c>
    </row>
    <row r="9" spans="1:8" x14ac:dyDescent="0.25">
      <c r="C9" t="str">
        <f t="shared" si="0"/>
        <v>Quinolones (J01M)</v>
      </c>
      <c r="D9" s="17" t="s">
        <v>42</v>
      </c>
      <c r="E9" t="str">
        <f>orig_data!A94</f>
        <v>10.Acute bronchitis</v>
      </c>
      <c r="F9" t="str">
        <f>orig_data!C94</f>
        <v>J01M.quinolones</v>
      </c>
      <c r="G9" s="34">
        <f>orig_data!E94</f>
        <v>4833</v>
      </c>
      <c r="H9" s="20">
        <f t="shared" si="1"/>
        <v>7.596309510711535</v>
      </c>
    </row>
    <row r="10" spans="1:8" x14ac:dyDescent="0.25">
      <c r="C10" t="str">
        <f t="shared" si="0"/>
        <v>Other Antibiotics (J01X)</v>
      </c>
      <c r="D10" s="17" t="s">
        <v>43</v>
      </c>
      <c r="E10" t="str">
        <f>orig_data!A95</f>
        <v>10.Acute bronchitis</v>
      </c>
      <c r="F10" t="str">
        <f>orig_data!C95</f>
        <v>J01X.other</v>
      </c>
      <c r="G10" s="34">
        <f>orig_data!E95</f>
        <v>19</v>
      </c>
      <c r="H10" s="20">
        <f t="shared" si="1"/>
        <v>2.9863414174119425E-2</v>
      </c>
    </row>
    <row r="11" spans="1:8" s="35" customFormat="1" x14ac:dyDescent="0.25">
      <c r="C11" s="35" t="str">
        <f>IF(H11="s",CONCATENATE(D11," (s)*"),CONCATENATE(D11,"*"))</f>
        <v>Unclassified*</v>
      </c>
      <c r="D11" s="23" t="s">
        <v>52</v>
      </c>
      <c r="E11" s="35" t="str">
        <f>orig_data!A97</f>
        <v>10.Acute bronchitis</v>
      </c>
      <c r="F11" s="35" t="str">
        <f>orig_data!C97</f>
        <v>Unclassified</v>
      </c>
      <c r="G11" s="36">
        <f>orig_data!E97</f>
        <v>0</v>
      </c>
      <c r="H11" s="24">
        <f>(IF(G11="S","s",IF(G11=0,0,G11/SUM(G$4:G$11)*100)))</f>
        <v>0</v>
      </c>
    </row>
    <row r="12" spans="1:8" x14ac:dyDescent="0.25">
      <c r="B12" s="21" t="s">
        <v>33</v>
      </c>
      <c r="C12" s="21" t="str">
        <f t="shared" si="0"/>
        <v>Tetracyclines (J01A)</v>
      </c>
      <c r="D12" s="19" t="s">
        <v>37</v>
      </c>
      <c r="E12" t="str">
        <f>orig_data!A107</f>
        <v>12.Asthma or Allergic rhinitis</v>
      </c>
      <c r="F12" t="str">
        <f>orig_data!C107</f>
        <v>J01A.tetracyclines</v>
      </c>
      <c r="G12" s="34">
        <f>orig_data!E107</f>
        <v>297</v>
      </c>
      <c r="H12" s="20">
        <f>(IF(G12="S","s",IF(G12=0,0,G12/SUM(G$12:G$19)*100)))</f>
        <v>3.7018571606630934</v>
      </c>
    </row>
    <row r="13" spans="1:8" x14ac:dyDescent="0.25">
      <c r="B13" s="17"/>
      <c r="C13" s="17" t="str">
        <f t="shared" si="0"/>
        <v>Beta-Lactam Penicillins (J01C)</v>
      </c>
      <c r="D13" s="17" t="s">
        <v>38</v>
      </c>
      <c r="E13" t="str">
        <f>orig_data!A108</f>
        <v>12.Asthma or Allergic rhinitis</v>
      </c>
      <c r="F13" t="str">
        <f>orig_data!C108</f>
        <v>J01C.beta lactams</v>
      </c>
      <c r="G13" s="34">
        <f>orig_data!E108</f>
        <v>2368</v>
      </c>
      <c r="H13" s="20">
        <f t="shared" ref="H13:H18" si="2">(IF(G13="S","s",IF(G13=0,0,G13/SUM(G$12:G$19)*100)))</f>
        <v>29.515143961111807</v>
      </c>
    </row>
    <row r="14" spans="1:8" x14ac:dyDescent="0.25">
      <c r="B14" s="17"/>
      <c r="C14" s="17" t="str">
        <f t="shared" si="0"/>
        <v>Cephalosporins (J01D)</v>
      </c>
      <c r="D14" s="17" t="s">
        <v>39</v>
      </c>
      <c r="E14" t="str">
        <f>orig_data!A109</f>
        <v>12.Asthma or Allergic rhinitis</v>
      </c>
      <c r="F14" t="str">
        <f>orig_data!C109</f>
        <v>J01D.cephalosporins</v>
      </c>
      <c r="G14" s="34">
        <f>orig_data!E109</f>
        <v>536</v>
      </c>
      <c r="H14" s="20">
        <f t="shared" si="2"/>
        <v>6.6807927209273341</v>
      </c>
    </row>
    <row r="15" spans="1:8" x14ac:dyDescent="0.25">
      <c r="B15" s="17"/>
      <c r="C15" s="17" t="str">
        <f t="shared" si="0"/>
        <v>Sulfonamides and Trimethoprims (J01E)</v>
      </c>
      <c r="D15" s="17" t="s">
        <v>40</v>
      </c>
      <c r="E15" t="str">
        <f>orig_data!A110</f>
        <v>12.Asthma or Allergic rhinitis</v>
      </c>
      <c r="F15" t="str">
        <f>orig_data!C110</f>
        <v>J01E.sulfa and trime</v>
      </c>
      <c r="G15" s="34">
        <f>orig_data!E110</f>
        <v>101</v>
      </c>
      <c r="H15" s="20">
        <f t="shared" si="2"/>
        <v>1.2588807179359343</v>
      </c>
    </row>
    <row r="16" spans="1:8" x14ac:dyDescent="0.25">
      <c r="B16" s="17"/>
      <c r="C16" s="17" t="str">
        <f t="shared" si="0"/>
        <v>Macrolides, Lincosamides and Streptogramins (J01F)</v>
      </c>
      <c r="D16" s="17" t="s">
        <v>41</v>
      </c>
      <c r="E16" t="str">
        <f>orig_data!A111</f>
        <v>12.Asthma or Allergic rhinitis</v>
      </c>
      <c r="F16" t="str">
        <f>orig_data!C111</f>
        <v>J01F.macrolides</v>
      </c>
      <c r="G16" s="34">
        <f>orig_data!E111</f>
        <v>3932</v>
      </c>
      <c r="H16" s="20">
        <f t="shared" si="2"/>
        <v>49.009098840832607</v>
      </c>
    </row>
    <row r="17" spans="2:8" x14ac:dyDescent="0.25">
      <c r="B17" s="17"/>
      <c r="C17" s="17" t="str">
        <f t="shared" si="0"/>
        <v>Quinolones (J01M)</v>
      </c>
      <c r="D17" s="17" t="s">
        <v>42</v>
      </c>
      <c r="E17" t="str">
        <f>orig_data!A112</f>
        <v>12.Asthma or Allergic rhinitis</v>
      </c>
      <c r="F17" t="str">
        <f>orig_data!C112</f>
        <v>J01M.quinolones</v>
      </c>
      <c r="G17" s="34">
        <f>orig_data!E112</f>
        <v>748</v>
      </c>
      <c r="H17" s="20">
        <f t="shared" si="2"/>
        <v>9.3231958120403835</v>
      </c>
    </row>
    <row r="18" spans="2:8" x14ac:dyDescent="0.25">
      <c r="B18" s="17"/>
      <c r="C18" s="17" t="str">
        <f t="shared" si="0"/>
        <v>Other Antibiotics (J01X)</v>
      </c>
      <c r="D18" s="17" t="s">
        <v>43</v>
      </c>
      <c r="E18" t="str">
        <f>orig_data!A113</f>
        <v>12.Asthma or Allergic rhinitis</v>
      </c>
      <c r="F18" t="str">
        <f>orig_data!C113</f>
        <v>J01X.other</v>
      </c>
      <c r="G18" s="34">
        <f>orig_data!E113</f>
        <v>41</v>
      </c>
      <c r="H18" s="20">
        <f t="shared" si="2"/>
        <v>0.51103078648884459</v>
      </c>
    </row>
    <row r="19" spans="2:8" s="35" customFormat="1" x14ac:dyDescent="0.25">
      <c r="B19" s="23"/>
      <c r="C19" s="35" t="str">
        <f>IF(H19="s",CONCATENATE(D19," (s)*"),CONCATENATE(D19,"*"))</f>
        <v>Unclassified*</v>
      </c>
      <c r="D19" s="23" t="s">
        <v>52</v>
      </c>
      <c r="E19" s="35" t="str">
        <f>orig_data!A115</f>
        <v>12.Asthma or Allergic rhinitis</v>
      </c>
      <c r="F19" s="35" t="str">
        <f>orig_data!C115</f>
        <v>Unclassified</v>
      </c>
      <c r="G19" s="36">
        <f>orig_data!E115</f>
        <v>0</v>
      </c>
      <c r="H19" s="20">
        <f>(IF(G19="S","s",IF(G19=0,0,G19/SUM(G$12:G$19)*100)))</f>
        <v>0</v>
      </c>
    </row>
    <row r="20" spans="2:8" x14ac:dyDescent="0.25">
      <c r="B20" s="21" t="s">
        <v>32</v>
      </c>
      <c r="C20" s="21" t="str">
        <f t="shared" si="0"/>
        <v>Tetracyclines (J01A)</v>
      </c>
      <c r="D20" s="19" t="s">
        <v>37</v>
      </c>
      <c r="E20" t="str">
        <f>orig_data!A98</f>
        <v>11.Cough</v>
      </c>
      <c r="F20" t="str">
        <f>orig_data!C98</f>
        <v>J01A.tetracyclines</v>
      </c>
      <c r="G20" s="34">
        <f>orig_data!E98</f>
        <v>397</v>
      </c>
      <c r="H20" s="20">
        <f>(IF(G20="S","s",IF(G20=0,0,G20/SUM(G$20:G$27)*100)))</f>
        <v>4.3138107138976425</v>
      </c>
    </row>
    <row r="21" spans="2:8" x14ac:dyDescent="0.25">
      <c r="C21" t="str">
        <f t="shared" si="0"/>
        <v>Beta-Lactam Penicillins (J01C)</v>
      </c>
      <c r="D21" s="17" t="s">
        <v>38</v>
      </c>
      <c r="E21" t="str">
        <f>orig_data!A99</f>
        <v>11.Cough</v>
      </c>
      <c r="F21" t="str">
        <f>orig_data!C99</f>
        <v>J01C.beta lactams</v>
      </c>
      <c r="G21" s="34">
        <f>orig_data!E99</f>
        <v>2766</v>
      </c>
      <c r="H21" s="20">
        <f t="shared" ref="H21:H26" si="3">(IF(G21="S","s",IF(G21=0,0,G21/SUM(G$20:G$27)*100)))</f>
        <v>30.055416711941756</v>
      </c>
    </row>
    <row r="22" spans="2:8" x14ac:dyDescent="0.25">
      <c r="C22" t="str">
        <f t="shared" si="0"/>
        <v>Cephalosporins (J01D)</v>
      </c>
      <c r="D22" s="17" t="s">
        <v>39</v>
      </c>
      <c r="E22" t="str">
        <f>orig_data!A100</f>
        <v>11.Cough</v>
      </c>
      <c r="F22" t="str">
        <f>orig_data!C100</f>
        <v>J01D.cephalosporins</v>
      </c>
      <c r="G22" s="34">
        <f>orig_data!E100</f>
        <v>408</v>
      </c>
      <c r="H22" s="20">
        <f t="shared" si="3"/>
        <v>4.4333369553406499</v>
      </c>
    </row>
    <row r="23" spans="2:8" x14ac:dyDescent="0.25">
      <c r="C23" t="str">
        <f t="shared" si="0"/>
        <v>Sulfonamides and Trimethoprims (J01E)</v>
      </c>
      <c r="D23" s="17" t="s">
        <v>40</v>
      </c>
      <c r="E23" t="str">
        <f>orig_data!A101</f>
        <v>11.Cough</v>
      </c>
      <c r="F23" t="str">
        <f>orig_data!C101</f>
        <v>J01E.sulfa and trime</v>
      </c>
      <c r="G23" s="34">
        <f>orig_data!E101</f>
        <v>117</v>
      </c>
      <c r="H23" s="20">
        <f t="shared" si="3"/>
        <v>1.2713245680756275</v>
      </c>
    </row>
    <row r="24" spans="2:8" x14ac:dyDescent="0.25">
      <c r="C24" t="str">
        <f t="shared" si="0"/>
        <v>Macrolides, Lincosamides and Streptogramins (J01F)</v>
      </c>
      <c r="D24" s="17" t="s">
        <v>41</v>
      </c>
      <c r="E24" t="str">
        <f>orig_data!A102</f>
        <v>11.Cough</v>
      </c>
      <c r="F24" t="str">
        <f>orig_data!C102</f>
        <v>J01F.macrolides</v>
      </c>
      <c r="G24" s="34">
        <f>orig_data!E102</f>
        <v>4510</v>
      </c>
      <c r="H24" s="20">
        <f t="shared" si="3"/>
        <v>49.005758991633165</v>
      </c>
    </row>
    <row r="25" spans="2:8" x14ac:dyDescent="0.25">
      <c r="C25" t="str">
        <f t="shared" si="0"/>
        <v>Quinolones (J01M)</v>
      </c>
      <c r="D25" s="17" t="s">
        <v>42</v>
      </c>
      <c r="E25" t="str">
        <f>orig_data!A103</f>
        <v>11.Cough</v>
      </c>
      <c r="F25" t="str">
        <f>orig_data!C103</f>
        <v>J01M.quinolones</v>
      </c>
      <c r="G25" s="34">
        <f>orig_data!E103</f>
        <v>1005</v>
      </c>
      <c r="H25" s="20">
        <f t="shared" si="3"/>
        <v>10.920352059111158</v>
      </c>
    </row>
    <row r="26" spans="2:8" x14ac:dyDescent="0.25">
      <c r="C26" t="str">
        <f t="shared" si="0"/>
        <v>Other Antibiotics (J01X) (s)</v>
      </c>
      <c r="D26" s="17" t="s">
        <v>43</v>
      </c>
      <c r="E26" t="str">
        <f>orig_data!A104</f>
        <v>11.Cough</v>
      </c>
      <c r="F26" t="str">
        <f>orig_data!C104</f>
        <v>J01X.other</v>
      </c>
      <c r="G26" s="34" t="str">
        <f>orig_data!E104</f>
        <v>S</v>
      </c>
      <c r="H26" s="20" t="str">
        <f t="shared" si="3"/>
        <v>s</v>
      </c>
    </row>
    <row r="27" spans="2:8" s="35" customFormat="1" x14ac:dyDescent="0.25">
      <c r="C27" s="35" t="str">
        <f>IF(H27="s",CONCATENATE(D27," (s)*"),CONCATENATE(D27,"*"))</f>
        <v>Unclassified (s)*</v>
      </c>
      <c r="D27" s="23" t="s">
        <v>52</v>
      </c>
      <c r="E27" s="35" t="str">
        <f>orig_data!A106</f>
        <v>11.Cough</v>
      </c>
      <c r="F27" s="35" t="str">
        <f>orig_data!C106</f>
        <v>Unclassified</v>
      </c>
      <c r="G27" s="36" t="str">
        <f>orig_data!E106</f>
        <v>S</v>
      </c>
      <c r="H27" s="20" t="str">
        <f>(IF(G27="S","s",IF(G27=0,0,G27/SUM(G$20:G$27)*100)))</f>
        <v>s</v>
      </c>
    </row>
    <row r="28" spans="2:8" x14ac:dyDescent="0.25">
      <c r="B28" s="21" t="s">
        <v>30</v>
      </c>
      <c r="C28" s="21" t="str">
        <f t="shared" si="0"/>
        <v>Tetracyclines (J01A)</v>
      </c>
      <c r="D28" s="19" t="s">
        <v>37</v>
      </c>
      <c r="E28" t="str">
        <f>orig_data!A71</f>
        <v>08.URTI</v>
      </c>
      <c r="F28" t="str">
        <f>orig_data!C71</f>
        <v>J01A.tetracyclines</v>
      </c>
      <c r="G28" s="34">
        <f>orig_data!E71</f>
        <v>47</v>
      </c>
      <c r="H28" s="20">
        <f>(IF(G28="S","s",IF(G28=0,0,G28/SUM(G$28:G$35)*100)))</f>
        <v>1.8489378442171518</v>
      </c>
    </row>
    <row r="29" spans="2:8" x14ac:dyDescent="0.25">
      <c r="C29" t="str">
        <f t="shared" si="0"/>
        <v>Beta-Lactam Penicillins (J01C)</v>
      </c>
      <c r="D29" s="17" t="s">
        <v>38</v>
      </c>
      <c r="E29" t="str">
        <f>orig_data!A72</f>
        <v>08.URTI</v>
      </c>
      <c r="F29" t="str">
        <f>orig_data!C72</f>
        <v>J01C.beta lactams</v>
      </c>
      <c r="G29" s="34">
        <f>orig_data!E72</f>
        <v>1428</v>
      </c>
      <c r="H29" s="20">
        <f t="shared" ref="H29:H35" si="4">(IF(G29="S","s",IF(G29=0,0,G29/SUM(G$28:G$35)*100)))</f>
        <v>56.176239181746659</v>
      </c>
    </row>
    <row r="30" spans="2:8" x14ac:dyDescent="0.25">
      <c r="C30" t="str">
        <f t="shared" si="0"/>
        <v>Cephalosporins (J01D)</v>
      </c>
      <c r="D30" s="17" t="s">
        <v>39</v>
      </c>
      <c r="E30" t="str">
        <f>orig_data!A73</f>
        <v>08.URTI</v>
      </c>
      <c r="F30" t="str">
        <f>orig_data!C73</f>
        <v>J01D.cephalosporins</v>
      </c>
      <c r="G30" s="34">
        <f>orig_data!E73</f>
        <v>103</v>
      </c>
      <c r="H30" s="20">
        <f t="shared" si="4"/>
        <v>4.0519276160503539</v>
      </c>
    </row>
    <row r="31" spans="2:8" x14ac:dyDescent="0.25">
      <c r="C31" t="str">
        <f t="shared" si="0"/>
        <v>Sulfonamides and Trimethoprims (J01E)</v>
      </c>
      <c r="D31" s="17" t="s">
        <v>40</v>
      </c>
      <c r="E31" t="str">
        <f>orig_data!A74</f>
        <v>08.URTI</v>
      </c>
      <c r="F31" t="str">
        <f>orig_data!C74</f>
        <v>J01E.sulfa and trime</v>
      </c>
      <c r="G31" s="34">
        <f>orig_data!E74</f>
        <v>11</v>
      </c>
      <c r="H31" s="20">
        <f t="shared" si="4"/>
        <v>0.4327301337529505</v>
      </c>
    </row>
    <row r="32" spans="2:8" x14ac:dyDescent="0.25">
      <c r="C32" t="str">
        <f t="shared" si="0"/>
        <v>Macrolides, Lincosamides and Streptogramins (J01F)</v>
      </c>
      <c r="D32" s="17" t="s">
        <v>41</v>
      </c>
      <c r="E32" t="str">
        <f>orig_data!A75</f>
        <v>08.URTI</v>
      </c>
      <c r="F32" t="str">
        <f>orig_data!C75</f>
        <v>J01F.macrolides</v>
      </c>
      <c r="G32" s="34">
        <f>orig_data!E75</f>
        <v>896</v>
      </c>
      <c r="H32" s="20">
        <f t="shared" si="4"/>
        <v>35.247836349331237</v>
      </c>
    </row>
    <row r="33" spans="1:8" x14ac:dyDescent="0.25">
      <c r="C33" t="str">
        <f t="shared" si="0"/>
        <v>Quinolones (J01M)</v>
      </c>
      <c r="D33" s="17" t="s">
        <v>42</v>
      </c>
      <c r="E33" t="str">
        <f>orig_data!A76</f>
        <v>08.URTI</v>
      </c>
      <c r="F33" t="str">
        <f>orig_data!C76</f>
        <v>J01M.quinolones</v>
      </c>
      <c r="G33" s="34">
        <f>orig_data!E76</f>
        <v>48</v>
      </c>
      <c r="H33" s="20">
        <f t="shared" si="4"/>
        <v>1.8882769472856018</v>
      </c>
    </row>
    <row r="34" spans="1:8" x14ac:dyDescent="0.25">
      <c r="C34" t="str">
        <f t="shared" si="0"/>
        <v>Other Antibiotics (J01X)</v>
      </c>
      <c r="D34" s="17" t="s">
        <v>43</v>
      </c>
      <c r="E34" t="str">
        <f>orig_data!A77</f>
        <v>08.URTI</v>
      </c>
      <c r="F34" t="str">
        <f>orig_data!C77</f>
        <v>J01X.other</v>
      </c>
      <c r="G34" s="34">
        <f>orig_data!E77</f>
        <v>9</v>
      </c>
      <c r="H34" s="20">
        <f t="shared" si="4"/>
        <v>0.35405192761605037</v>
      </c>
    </row>
    <row r="35" spans="1:8" s="35" customFormat="1" x14ac:dyDescent="0.25">
      <c r="C35" s="35" t="str">
        <f>IF(H35="s",CONCATENATE(D35," (s)*"),CONCATENATE(D35,"*"))</f>
        <v>Unclassified*</v>
      </c>
      <c r="D35" s="23" t="s">
        <v>52</v>
      </c>
      <c r="E35" s="35" t="str">
        <f>orig_data!A79</f>
        <v>08.URTI</v>
      </c>
      <c r="F35" s="35" t="str">
        <f>orig_data!C79</f>
        <v>Unclassified</v>
      </c>
      <c r="G35" s="36">
        <f>orig_data!E79</f>
        <v>0</v>
      </c>
      <c r="H35" s="20">
        <f t="shared" si="4"/>
        <v>0</v>
      </c>
    </row>
    <row r="36" spans="1:8" ht="30" x14ac:dyDescent="0.25">
      <c r="A36" s="19" t="s">
        <v>53</v>
      </c>
      <c r="B36" s="51" t="s">
        <v>70</v>
      </c>
      <c r="C36" s="51" t="str">
        <f t="shared" si="0"/>
        <v>Tetracyclines (J01A)</v>
      </c>
      <c r="D36" s="22" t="s">
        <v>37</v>
      </c>
      <c r="E36" t="str">
        <f>orig_data!A35</f>
        <v>04.acute laryngitis/tracheitis</v>
      </c>
      <c r="F36" t="str">
        <f>orig_data!C35</f>
        <v>J01A.tetracyclines</v>
      </c>
      <c r="G36" s="34">
        <f>orig_data!E35</f>
        <v>13</v>
      </c>
      <c r="H36" s="20">
        <f>(IF(G36="S","s",IF(G36=0,0,G36/SUM(G$36:G$43)*100)))</f>
        <v>1.132404181184669</v>
      </c>
    </row>
    <row r="37" spans="1:8" x14ac:dyDescent="0.25">
      <c r="A37" s="17"/>
      <c r="B37" s="17"/>
      <c r="C37" s="17" t="str">
        <f t="shared" si="0"/>
        <v>Beta-Lactam Penicillins (J01C)</v>
      </c>
      <c r="D37" s="18" t="s">
        <v>38</v>
      </c>
      <c r="E37" t="str">
        <f>orig_data!A36</f>
        <v>04.acute laryngitis/tracheitis</v>
      </c>
      <c r="F37" t="str">
        <f>orig_data!C36</f>
        <v>J01C.beta lactams</v>
      </c>
      <c r="G37" s="34">
        <f>orig_data!E36</f>
        <v>407</v>
      </c>
      <c r="H37" s="20">
        <f t="shared" ref="H37:H43" si="5">(IF(G37="S","s",IF(G37=0,0,G37/SUM(G$36:G$43)*100)))</f>
        <v>35.452961672473862</v>
      </c>
    </row>
    <row r="38" spans="1:8" x14ac:dyDescent="0.25">
      <c r="A38" s="17"/>
      <c r="B38" s="17"/>
      <c r="C38" s="17" t="str">
        <f t="shared" si="0"/>
        <v>Cephalosporins (J01D)</v>
      </c>
      <c r="D38" s="18" t="s">
        <v>39</v>
      </c>
      <c r="E38" t="str">
        <f>orig_data!A37</f>
        <v>04.acute laryngitis/tracheitis</v>
      </c>
      <c r="F38" t="str">
        <f>orig_data!C37</f>
        <v>J01D.cephalosporins</v>
      </c>
      <c r="G38" s="34">
        <f>orig_data!E37</f>
        <v>55</v>
      </c>
      <c r="H38" s="20">
        <f t="shared" si="5"/>
        <v>4.7909407665505226</v>
      </c>
    </row>
    <row r="39" spans="1:8" x14ac:dyDescent="0.25">
      <c r="A39" s="17"/>
      <c r="B39" s="17"/>
      <c r="C39" s="17" t="str">
        <f t="shared" si="0"/>
        <v>Sulfonamides and Trimethoprims (J01E)</v>
      </c>
      <c r="D39" s="18" t="s">
        <v>40</v>
      </c>
      <c r="E39" t="str">
        <f>orig_data!A38</f>
        <v>04.acute laryngitis/tracheitis</v>
      </c>
      <c r="F39" t="str">
        <f>orig_data!C38</f>
        <v>J01E.sulfa and trime</v>
      </c>
      <c r="G39" s="34">
        <f>orig_data!E38</f>
        <v>7</v>
      </c>
      <c r="H39" s="20">
        <f t="shared" si="5"/>
        <v>0.6097560975609756</v>
      </c>
    </row>
    <row r="40" spans="1:8" x14ac:dyDescent="0.25">
      <c r="A40" s="17"/>
      <c r="B40" s="17"/>
      <c r="C40" s="17" t="str">
        <f t="shared" si="0"/>
        <v>Macrolides, Lincosamides and Streptogramins (J01F)</v>
      </c>
      <c r="D40" s="18" t="s">
        <v>41</v>
      </c>
      <c r="E40" t="str">
        <f>orig_data!A39</f>
        <v>04.acute laryngitis/tracheitis</v>
      </c>
      <c r="F40" t="str">
        <f>orig_data!C39</f>
        <v>J01F.macrolides</v>
      </c>
      <c r="G40" s="34">
        <f>orig_data!E39</f>
        <v>621</v>
      </c>
      <c r="H40" s="20">
        <f t="shared" si="5"/>
        <v>54.09407665505227</v>
      </c>
    </row>
    <row r="41" spans="1:8" x14ac:dyDescent="0.25">
      <c r="A41" s="17"/>
      <c r="B41" s="17"/>
      <c r="C41" s="17" t="str">
        <f t="shared" si="0"/>
        <v>Quinolones (J01M)</v>
      </c>
      <c r="D41" s="18" t="s">
        <v>42</v>
      </c>
      <c r="E41" t="str">
        <f>orig_data!A40</f>
        <v>04.acute laryngitis/tracheitis</v>
      </c>
      <c r="F41" t="str">
        <f>orig_data!C40</f>
        <v>J01M.quinolones</v>
      </c>
      <c r="G41" s="34">
        <f>orig_data!E40</f>
        <v>45</v>
      </c>
      <c r="H41" s="20">
        <f t="shared" si="5"/>
        <v>3.9198606271776999</v>
      </c>
    </row>
    <row r="42" spans="1:8" x14ac:dyDescent="0.25">
      <c r="A42" s="17"/>
      <c r="B42" s="17"/>
      <c r="C42" s="17" t="str">
        <f t="shared" si="0"/>
        <v>Other Antibiotics (J01X) (s)</v>
      </c>
      <c r="D42" s="18" t="s">
        <v>43</v>
      </c>
      <c r="E42" t="str">
        <f>orig_data!A41</f>
        <v>04.acute laryngitis/tracheitis</v>
      </c>
      <c r="F42" t="str">
        <f>orig_data!C41</f>
        <v>J01X.other</v>
      </c>
      <c r="G42" s="34" t="str">
        <f>orig_data!E41</f>
        <v>S</v>
      </c>
      <c r="H42" s="20" t="str">
        <f t="shared" si="5"/>
        <v>s</v>
      </c>
    </row>
    <row r="43" spans="1:8" s="35" customFormat="1" x14ac:dyDescent="0.25">
      <c r="A43" s="23"/>
      <c r="B43" s="23"/>
      <c r="C43" s="35" t="str">
        <f>IF(H43="s",CONCATENATE(D43," (s)*"),CONCATENATE(D43,"*"))</f>
        <v>Unclassified (s)*</v>
      </c>
      <c r="D43" s="23" t="s">
        <v>52</v>
      </c>
      <c r="E43" s="35" t="str">
        <f>orig_data!A43</f>
        <v>04.acute laryngitis/tracheitis</v>
      </c>
      <c r="F43" s="35" t="str">
        <f>orig_data!C43</f>
        <v>Unclassified</v>
      </c>
      <c r="G43" s="36" t="str">
        <f>orig_data!E43</f>
        <v>S</v>
      </c>
      <c r="H43" s="20" t="str">
        <f t="shared" si="5"/>
        <v>s</v>
      </c>
    </row>
    <row r="44" spans="1:8" x14ac:dyDescent="0.25">
      <c r="A44" s="19"/>
      <c r="B44" s="21" t="s">
        <v>59</v>
      </c>
      <c r="C44" s="21" t="str">
        <f t="shared" si="0"/>
        <v>Tetracyclines (J01A)</v>
      </c>
      <c r="D44" s="22" t="s">
        <v>37</v>
      </c>
      <c r="E44" t="str">
        <f>orig_data!A44</f>
        <v>05.Combined AOM</v>
      </c>
      <c r="F44" t="str">
        <f>orig_data!C44</f>
        <v>J01A.tetracyclines</v>
      </c>
      <c r="G44" s="34">
        <f>orig_data!E44</f>
        <v>110</v>
      </c>
      <c r="H44" s="20">
        <f>(IF(G44="S","s",IF(G44=0,0,G44/SUM(G$44:G$51)*100)))</f>
        <v>0.32462741626088237</v>
      </c>
    </row>
    <row r="45" spans="1:8" x14ac:dyDescent="0.25">
      <c r="A45" s="17"/>
      <c r="B45" s="17"/>
      <c r="C45" s="17" t="str">
        <f t="shared" si="0"/>
        <v>Beta-Lactam Penicillins (J01C)</v>
      </c>
      <c r="D45" s="18" t="s">
        <v>38</v>
      </c>
      <c r="E45" t="str">
        <f>orig_data!A45</f>
        <v>05.Combined AOM</v>
      </c>
      <c r="F45" t="str">
        <f>orig_data!C45</f>
        <v>J01C.beta lactams</v>
      </c>
      <c r="G45" s="34">
        <f>orig_data!E45</f>
        <v>24038</v>
      </c>
      <c r="H45" s="20">
        <f t="shared" ref="H45:H51" si="6">(IF(G45="S","s",IF(G45=0,0,G45/SUM(G$44:G$51)*100)))</f>
        <v>70.939943927991735</v>
      </c>
    </row>
    <row r="46" spans="1:8" x14ac:dyDescent="0.25">
      <c r="A46" s="17"/>
      <c r="B46" s="17"/>
      <c r="C46" s="17" t="str">
        <f t="shared" si="0"/>
        <v>Cephalosporins (J01D)</v>
      </c>
      <c r="D46" s="18" t="s">
        <v>39</v>
      </c>
      <c r="E46" t="str">
        <f>orig_data!A46</f>
        <v>05.Combined AOM</v>
      </c>
      <c r="F46" t="str">
        <f>orig_data!C46</f>
        <v>J01D.cephalosporins</v>
      </c>
      <c r="G46" s="34">
        <f>orig_data!E46</f>
        <v>2387</v>
      </c>
      <c r="H46" s="20">
        <f t="shared" si="6"/>
        <v>7.0444149328611481</v>
      </c>
    </row>
    <row r="47" spans="1:8" x14ac:dyDescent="0.25">
      <c r="A47" s="17"/>
      <c r="B47" s="17"/>
      <c r="C47" s="17" t="str">
        <f t="shared" si="0"/>
        <v>Sulfonamides and Trimethoprims (J01E)</v>
      </c>
      <c r="D47" s="18" t="s">
        <v>40</v>
      </c>
      <c r="E47" t="str">
        <f>orig_data!A47</f>
        <v>05.Combined AOM</v>
      </c>
      <c r="F47" t="str">
        <f>orig_data!C47</f>
        <v>J01E.sulfa and trime</v>
      </c>
      <c r="G47" s="34">
        <f>orig_data!E47</f>
        <v>463</v>
      </c>
      <c r="H47" s="20">
        <f t="shared" si="6"/>
        <v>1.3663863066253505</v>
      </c>
    </row>
    <row r="48" spans="1:8" x14ac:dyDescent="0.25">
      <c r="A48" s="17"/>
      <c r="B48" s="17"/>
      <c r="C48" s="17" t="str">
        <f t="shared" si="0"/>
        <v>Macrolides, Lincosamides and Streptogramins (J01F)</v>
      </c>
      <c r="D48" s="18" t="s">
        <v>41</v>
      </c>
      <c r="E48" t="str">
        <f>orig_data!A48</f>
        <v>05.Combined AOM</v>
      </c>
      <c r="F48" t="str">
        <f>orig_data!C48</f>
        <v>J01F.macrolides</v>
      </c>
      <c r="G48" s="34">
        <f>orig_data!E48</f>
        <v>6358</v>
      </c>
      <c r="H48" s="20">
        <f t="shared" si="6"/>
        <v>18.763464659879002</v>
      </c>
    </row>
    <row r="49" spans="1:8" x14ac:dyDescent="0.25">
      <c r="A49" s="17"/>
      <c r="B49" s="17"/>
      <c r="C49" s="17" t="str">
        <f t="shared" si="0"/>
        <v>Quinolones (J01M)</v>
      </c>
      <c r="D49" s="18" t="s">
        <v>42</v>
      </c>
      <c r="E49" t="str">
        <f>orig_data!A49</f>
        <v>05.Combined AOM</v>
      </c>
      <c r="F49" t="str">
        <f>orig_data!C49</f>
        <v>J01M.quinolones</v>
      </c>
      <c r="G49" s="34">
        <f>orig_data!E49</f>
        <v>523</v>
      </c>
      <c r="H49" s="20">
        <f t="shared" si="6"/>
        <v>1.5434558064040136</v>
      </c>
    </row>
    <row r="50" spans="1:8" x14ac:dyDescent="0.25">
      <c r="A50" s="17"/>
      <c r="B50" s="17"/>
      <c r="C50" s="17" t="str">
        <f t="shared" si="0"/>
        <v>Other Antibiotics (J01X)</v>
      </c>
      <c r="D50" s="18" t="s">
        <v>43</v>
      </c>
      <c r="E50" t="str">
        <f>orig_data!A50</f>
        <v>05.Combined AOM</v>
      </c>
      <c r="F50" t="str">
        <f>orig_data!C50</f>
        <v>J01X.other</v>
      </c>
      <c r="G50" s="34">
        <f>orig_data!E50</f>
        <v>6</v>
      </c>
      <c r="H50" s="20">
        <f t="shared" si="6"/>
        <v>1.7706949977866315E-2</v>
      </c>
    </row>
    <row r="51" spans="1:8" s="35" customFormat="1" x14ac:dyDescent="0.25">
      <c r="A51" s="23"/>
      <c r="B51" s="23"/>
      <c r="C51" s="35" t="str">
        <f>IF(H51="s",CONCATENATE(D51," (s)*"),CONCATENATE(D51,"*"))</f>
        <v>Unclassified*</v>
      </c>
      <c r="D51" s="23" t="s">
        <v>52</v>
      </c>
      <c r="E51" s="35" t="str">
        <f>orig_data!A52</f>
        <v>05.Combined AOM</v>
      </c>
      <c r="F51" s="35" t="str">
        <f>orig_data!C52</f>
        <v>Unclassified</v>
      </c>
      <c r="G51" s="36">
        <f>orig_data!E52</f>
        <v>0</v>
      </c>
      <c r="H51" s="20">
        <f t="shared" si="6"/>
        <v>0</v>
      </c>
    </row>
    <row r="52" spans="1:8" x14ac:dyDescent="0.25">
      <c r="A52" s="19"/>
      <c r="B52" s="51" t="s">
        <v>61</v>
      </c>
      <c r="C52" s="51" t="str">
        <f t="shared" si="0"/>
        <v>Tetracyclines (J01A)</v>
      </c>
      <c r="D52" s="22" t="s">
        <v>37</v>
      </c>
      <c r="E52" t="str">
        <f>orig_data!A53</f>
        <v>06.Pharyngitis/tonsillitis/strep</v>
      </c>
      <c r="F52" t="str">
        <f>orig_data!C53</f>
        <v>J01A.tetracyclines</v>
      </c>
      <c r="G52" s="34">
        <f>orig_data!E53</f>
        <v>112</v>
      </c>
      <c r="H52" s="20">
        <f>(IF(G52="S","s",IF(G52=0,0,G52/SUM(G$52:G$59)*100)))</f>
        <v>0.22932492475275906</v>
      </c>
    </row>
    <row r="53" spans="1:8" x14ac:dyDescent="0.25">
      <c r="A53" s="17"/>
      <c r="B53" s="17"/>
      <c r="C53" s="17" t="str">
        <f t="shared" si="0"/>
        <v>Beta-Lactam Penicillins (J01C)</v>
      </c>
      <c r="D53" s="18" t="s">
        <v>38</v>
      </c>
      <c r="E53" t="str">
        <f>orig_data!A54</f>
        <v>06.Pharyngitis/tonsillitis/strep</v>
      </c>
      <c r="F53" t="str">
        <f>orig_data!C54</f>
        <v>J01C.beta lactams</v>
      </c>
      <c r="G53" s="34">
        <f>orig_data!E54</f>
        <v>36266</v>
      </c>
      <c r="H53" s="20">
        <f t="shared" ref="H53:H59" si="7">(IF(G53="S","s",IF(G53=0,0,G53/SUM(G$52:G$59)*100)))</f>
        <v>74.256229652531786</v>
      </c>
    </row>
    <row r="54" spans="1:8" x14ac:dyDescent="0.25">
      <c r="A54" s="17"/>
      <c r="B54" s="17"/>
      <c r="C54" s="17" t="str">
        <f t="shared" si="0"/>
        <v>Cephalosporins (J01D)</v>
      </c>
      <c r="D54" s="18" t="s">
        <v>39</v>
      </c>
      <c r="E54" t="str">
        <f>orig_data!A55</f>
        <v>06.Pharyngitis/tonsillitis/strep</v>
      </c>
      <c r="F54" t="str">
        <f>orig_data!C55</f>
        <v>J01D.cephalosporins</v>
      </c>
      <c r="G54" s="34">
        <f>orig_data!E55</f>
        <v>1671</v>
      </c>
      <c r="H54" s="20">
        <f t="shared" si="7"/>
        <v>3.421445975552325</v>
      </c>
    </row>
    <row r="55" spans="1:8" x14ac:dyDescent="0.25">
      <c r="A55" s="17"/>
      <c r="B55" s="17"/>
      <c r="C55" s="17" t="str">
        <f t="shared" si="0"/>
        <v>Sulfonamides and Trimethoprims (J01E)</v>
      </c>
      <c r="D55" s="18" t="s">
        <v>40</v>
      </c>
      <c r="E55" t="str">
        <f>orig_data!A56</f>
        <v>06.Pharyngitis/tonsillitis/strep</v>
      </c>
      <c r="F55" t="str">
        <f>orig_data!C56</f>
        <v>J01E.sulfa and trime</v>
      </c>
      <c r="G55" s="34">
        <f>orig_data!E56</f>
        <v>104</v>
      </c>
      <c r="H55" s="20">
        <f t="shared" si="7"/>
        <v>0.21294457298470484</v>
      </c>
    </row>
    <row r="56" spans="1:8" x14ac:dyDescent="0.25">
      <c r="A56" s="17"/>
      <c r="B56" s="17"/>
      <c r="C56" s="17" t="str">
        <f t="shared" si="0"/>
        <v>Macrolides, Lincosamides and Streptogramins (J01F)</v>
      </c>
      <c r="D56" s="18" t="s">
        <v>41</v>
      </c>
      <c r="E56" t="str">
        <f>orig_data!A57</f>
        <v>06.Pharyngitis/tonsillitis/strep</v>
      </c>
      <c r="F56" t="str">
        <f>orig_data!C57</f>
        <v>J01F.macrolides</v>
      </c>
      <c r="G56" s="34">
        <f>orig_data!E57</f>
        <v>10450</v>
      </c>
      <c r="H56" s="20">
        <f t="shared" si="7"/>
        <v>21.396834497020823</v>
      </c>
    </row>
    <row r="57" spans="1:8" x14ac:dyDescent="0.25">
      <c r="A57" s="17"/>
      <c r="B57" s="17"/>
      <c r="C57" s="17" t="str">
        <f t="shared" si="0"/>
        <v>Quinolones (J01M)</v>
      </c>
      <c r="D57" s="18" t="s">
        <v>42</v>
      </c>
      <c r="E57" t="str">
        <f>orig_data!A58</f>
        <v>06.Pharyngitis/tonsillitis/strep</v>
      </c>
      <c r="F57" t="str">
        <f>orig_data!C58</f>
        <v>J01M.quinolones</v>
      </c>
      <c r="G57" s="34">
        <f>orig_data!E58</f>
        <v>236</v>
      </c>
      <c r="H57" s="20">
        <f t="shared" si="7"/>
        <v>0.48322037715759941</v>
      </c>
    </row>
    <row r="58" spans="1:8" x14ac:dyDescent="0.25">
      <c r="A58" s="17"/>
      <c r="B58" s="17"/>
      <c r="C58" s="17" t="str">
        <f t="shared" si="0"/>
        <v>Other Antibiotics (J01X) (s)</v>
      </c>
      <c r="D58" s="18" t="s">
        <v>43</v>
      </c>
      <c r="E58" t="str">
        <f>orig_data!A59</f>
        <v>06.Pharyngitis/tonsillitis/strep</v>
      </c>
      <c r="F58" t="str">
        <f>orig_data!C59</f>
        <v>J01X.other</v>
      </c>
      <c r="G58" s="34" t="str">
        <f>orig_data!E59</f>
        <v>S</v>
      </c>
      <c r="H58" s="20" t="str">
        <f t="shared" si="7"/>
        <v>s</v>
      </c>
    </row>
    <row r="59" spans="1:8" s="35" customFormat="1" x14ac:dyDescent="0.25">
      <c r="A59" s="23"/>
      <c r="B59" s="23"/>
      <c r="C59" s="35" t="str">
        <f>IF(H59="s",CONCATENATE(D59," (s)*"),CONCATENATE(D59,"*"))</f>
        <v>Unclassified (s)*</v>
      </c>
      <c r="D59" s="23" t="s">
        <v>52</v>
      </c>
      <c r="E59" s="35" t="str">
        <f>orig_data!A61</f>
        <v>06.Pharyngitis/tonsillitis/strep</v>
      </c>
      <c r="F59" s="35" t="str">
        <f>orig_data!C61</f>
        <v>Unclassified</v>
      </c>
      <c r="G59" s="36" t="str">
        <f>orig_data!E61</f>
        <v>S</v>
      </c>
      <c r="H59" s="20" t="str">
        <f t="shared" si="7"/>
        <v>s</v>
      </c>
    </row>
    <row r="60" spans="1:8" x14ac:dyDescent="0.25">
      <c r="B60" s="51" t="s">
        <v>60</v>
      </c>
      <c r="C60" s="51" t="str">
        <f t="shared" si="0"/>
        <v>Tetracyclines (J01A)</v>
      </c>
      <c r="D60" s="22" t="s">
        <v>37</v>
      </c>
      <c r="E60" t="str">
        <f>orig_data!A116</f>
        <v>13.Pneumonia and Viral pneumonia</v>
      </c>
      <c r="F60" t="str">
        <f>orig_data!C116</f>
        <v>J01A.tetracyclines</v>
      </c>
      <c r="G60" s="34">
        <f>orig_data!E116</f>
        <v>596</v>
      </c>
      <c r="H60" s="20">
        <f>(IF(G60="S","s",IF(G60=0,0,G60/SUM(G$60:G$67)*100)))</f>
        <v>5.1754081278221609</v>
      </c>
    </row>
    <row r="61" spans="1:8" x14ac:dyDescent="0.25">
      <c r="B61" s="17"/>
      <c r="C61" s="17" t="str">
        <f t="shared" si="0"/>
        <v>Beta-Lactam Penicillins (J01C)</v>
      </c>
      <c r="D61" s="18" t="s">
        <v>38</v>
      </c>
      <c r="E61" t="str">
        <f>orig_data!A117</f>
        <v>13.Pneumonia and Viral pneumonia</v>
      </c>
      <c r="F61" t="str">
        <f>orig_data!C117</f>
        <v>J01C.beta lactams</v>
      </c>
      <c r="G61" s="34">
        <f>orig_data!E117</f>
        <v>2516</v>
      </c>
      <c r="H61" s="20">
        <f t="shared" ref="H61:H67" si="8">(IF(G61="S","s",IF(G61=0,0,G61/SUM(G$60:G$67)*100)))</f>
        <v>21.847863841611669</v>
      </c>
    </row>
    <row r="62" spans="1:8" x14ac:dyDescent="0.25">
      <c r="B62" s="17"/>
      <c r="C62" s="17" t="str">
        <f t="shared" si="0"/>
        <v>Cephalosporins (J01D)</v>
      </c>
      <c r="D62" s="18" t="s">
        <v>39</v>
      </c>
      <c r="E62" t="str">
        <f>orig_data!A118</f>
        <v>13.Pneumonia and Viral pneumonia</v>
      </c>
      <c r="F62" t="str">
        <f>orig_data!C118</f>
        <v>J01D.cephalosporins</v>
      </c>
      <c r="G62" s="34">
        <f>orig_data!E118</f>
        <v>423</v>
      </c>
      <c r="H62" s="20">
        <f t="shared" si="8"/>
        <v>3.6731503994442511</v>
      </c>
    </row>
    <row r="63" spans="1:8" x14ac:dyDescent="0.25">
      <c r="B63" s="17"/>
      <c r="C63" s="17" t="str">
        <f t="shared" si="0"/>
        <v>Sulfonamides and Trimethoprims (J01E)</v>
      </c>
      <c r="D63" s="18" t="s">
        <v>40</v>
      </c>
      <c r="E63" t="str">
        <f>orig_data!A119</f>
        <v>13.Pneumonia and Viral pneumonia</v>
      </c>
      <c r="F63" t="str">
        <f>orig_data!C119</f>
        <v>J01E.sulfa and trime</v>
      </c>
      <c r="G63" s="34">
        <f>orig_data!E119</f>
        <v>37</v>
      </c>
      <c r="H63" s="20">
        <f t="shared" si="8"/>
        <v>0.32129211531781871</v>
      </c>
    </row>
    <row r="64" spans="1:8" x14ac:dyDescent="0.25">
      <c r="B64" s="17"/>
      <c r="C64" s="17" t="str">
        <f t="shared" si="0"/>
        <v>Macrolides, Lincosamides and Streptogramins (J01F)</v>
      </c>
      <c r="D64" s="18" t="s">
        <v>41</v>
      </c>
      <c r="E64" t="str">
        <f>orig_data!A120</f>
        <v>13.Pneumonia and Viral pneumonia</v>
      </c>
      <c r="F64" t="str">
        <f>orig_data!C120</f>
        <v>J01F.macrolides</v>
      </c>
      <c r="G64" s="34">
        <f>orig_data!E120</f>
        <v>5394</v>
      </c>
      <c r="H64" s="20">
        <f t="shared" si="8"/>
        <v>46.839180270927407</v>
      </c>
    </row>
    <row r="65" spans="1:8" x14ac:dyDescent="0.25">
      <c r="B65" s="17"/>
      <c r="C65" s="17" t="str">
        <f t="shared" si="0"/>
        <v>Quinolones (J01M)</v>
      </c>
      <c r="D65" s="18" t="s">
        <v>42</v>
      </c>
      <c r="E65" t="str">
        <f>orig_data!A121</f>
        <v>13.Pneumonia and Viral pneumonia</v>
      </c>
      <c r="F65" t="str">
        <f>orig_data!C121</f>
        <v>J01M.quinolones</v>
      </c>
      <c r="G65" s="34">
        <f>orig_data!E121</f>
        <v>2550</v>
      </c>
      <c r="H65" s="20">
        <f t="shared" si="8"/>
        <v>22.143105244876693</v>
      </c>
    </row>
    <row r="66" spans="1:8" x14ac:dyDescent="0.25">
      <c r="B66" s="17"/>
      <c r="C66" s="17" t="str">
        <f t="shared" si="0"/>
        <v>Other Antibiotics (J01X) (s)</v>
      </c>
      <c r="D66" s="18" t="s">
        <v>43</v>
      </c>
      <c r="E66" t="str">
        <f>orig_data!A122</f>
        <v>13.Pneumonia and Viral pneumonia</v>
      </c>
      <c r="F66" t="str">
        <f>orig_data!C122</f>
        <v>J01X.other</v>
      </c>
      <c r="G66" s="34" t="str">
        <f>orig_data!E122</f>
        <v>S</v>
      </c>
      <c r="H66" s="20" t="str">
        <f t="shared" si="8"/>
        <v>s</v>
      </c>
    </row>
    <row r="67" spans="1:8" s="35" customFormat="1" x14ac:dyDescent="0.25">
      <c r="B67" s="23"/>
      <c r="C67" s="35" t="str">
        <f>IF(H67="s",CONCATENATE(D67," (s)*"),CONCATENATE(D67,"*"))</f>
        <v>Unclassified (s)*</v>
      </c>
      <c r="D67" s="23" t="s">
        <v>52</v>
      </c>
      <c r="E67" s="35" t="str">
        <f>orig_data!A124</f>
        <v>13.Pneumonia and Viral pneumonia</v>
      </c>
      <c r="F67" s="35" t="str">
        <f>orig_data!C124</f>
        <v>Unclassified</v>
      </c>
      <c r="G67" s="36" t="str">
        <f>orig_data!E124</f>
        <v>S</v>
      </c>
      <c r="H67" s="20" t="str">
        <f t="shared" si="8"/>
        <v>s</v>
      </c>
    </row>
    <row r="68" spans="1:8" x14ac:dyDescent="0.25">
      <c r="B68" s="21" t="s">
        <v>34</v>
      </c>
      <c r="C68" s="21" t="str">
        <f t="shared" si="0"/>
        <v>Tetracyclines (J01A)</v>
      </c>
      <c r="D68" s="22" t="s">
        <v>37</v>
      </c>
      <c r="E68" t="str">
        <f>orig_data!A62</f>
        <v>07.Sinusitis</v>
      </c>
      <c r="F68" t="str">
        <f>orig_data!C62</f>
        <v>J01A.tetracyclines</v>
      </c>
      <c r="G68" s="34">
        <f>orig_data!E62</f>
        <v>837</v>
      </c>
      <c r="H68" s="20">
        <f>(IF(G68="S","s",IF(G68=0,0,G68/SUM(G$68:G$75)*100)))</f>
        <v>2.2339658899831853</v>
      </c>
    </row>
    <row r="69" spans="1:8" x14ac:dyDescent="0.25">
      <c r="B69" s="17"/>
      <c r="C69" s="17" t="str">
        <f t="shared" ref="C69:C90" si="9">IF(H69="s",CONCATENATE(D69," (s)"),D69)</f>
        <v>Beta-Lactam Penicillins (J01C)</v>
      </c>
      <c r="D69" s="18" t="s">
        <v>38</v>
      </c>
      <c r="E69" t="str">
        <f>orig_data!A63</f>
        <v>07.Sinusitis</v>
      </c>
      <c r="F69" t="str">
        <f>orig_data!C63</f>
        <v>J01C.beta lactams</v>
      </c>
      <c r="G69" s="34">
        <f>orig_data!E63</f>
        <v>18590</v>
      </c>
      <c r="H69" s="20">
        <f t="shared" ref="H69:H74" si="10">(IF(G69="S","s",IF(G69=0,0,G69/SUM(G$68:G$75)*100)))</f>
        <v>49.616996290068592</v>
      </c>
    </row>
    <row r="70" spans="1:8" x14ac:dyDescent="0.25">
      <c r="B70" s="17"/>
      <c r="C70" s="17" t="str">
        <f t="shared" si="9"/>
        <v>Cephalosporins (J01D)</v>
      </c>
      <c r="D70" s="18" t="s">
        <v>39</v>
      </c>
      <c r="E70" t="str">
        <f>orig_data!A64</f>
        <v>07.Sinusitis</v>
      </c>
      <c r="F70" t="str">
        <f>orig_data!C64</f>
        <v>J01D.cephalosporins</v>
      </c>
      <c r="G70" s="34">
        <f>orig_data!E64</f>
        <v>1955</v>
      </c>
      <c r="H70" s="20">
        <f t="shared" si="10"/>
        <v>5.2179251074278694</v>
      </c>
    </row>
    <row r="71" spans="1:8" x14ac:dyDescent="0.25">
      <c r="B71" s="17"/>
      <c r="C71" s="17" t="str">
        <f t="shared" si="9"/>
        <v>Sulfonamides and Trimethoprims (J01E)</v>
      </c>
      <c r="D71" s="18" t="s">
        <v>40</v>
      </c>
      <c r="E71" t="str">
        <f>orig_data!A65</f>
        <v>07.Sinusitis</v>
      </c>
      <c r="F71" t="str">
        <f>orig_data!C65</f>
        <v>J01E.sulfa and trime</v>
      </c>
      <c r="G71" s="34">
        <f>orig_data!E65</f>
        <v>488</v>
      </c>
      <c r="H71" s="20">
        <f t="shared" si="10"/>
        <v>1.3024795153068032</v>
      </c>
    </row>
    <row r="72" spans="1:8" x14ac:dyDescent="0.25">
      <c r="B72" s="17"/>
      <c r="C72" s="17" t="str">
        <f t="shared" si="9"/>
        <v>Macrolides, Lincosamides and Streptogramins (J01F)</v>
      </c>
      <c r="D72" s="18" t="s">
        <v>41</v>
      </c>
      <c r="E72" t="str">
        <f>orig_data!A66</f>
        <v>07.Sinusitis</v>
      </c>
      <c r="F72" t="str">
        <f>orig_data!C66</f>
        <v>J01F.macrolides</v>
      </c>
      <c r="G72" s="34">
        <f>orig_data!E66</f>
        <v>13523</v>
      </c>
      <c r="H72" s="20">
        <f t="shared" si="10"/>
        <v>36.093095257159632</v>
      </c>
    </row>
    <row r="73" spans="1:8" x14ac:dyDescent="0.25">
      <c r="B73" s="17"/>
      <c r="C73" s="17" t="str">
        <f t="shared" si="9"/>
        <v>Quinolones (J01M)</v>
      </c>
      <c r="D73" s="18" t="s">
        <v>42</v>
      </c>
      <c r="E73" t="str">
        <f>orig_data!A67</f>
        <v>07.Sinusitis</v>
      </c>
      <c r="F73" t="str">
        <f>orig_data!C67</f>
        <v>J01M.quinolones</v>
      </c>
      <c r="G73" s="34">
        <f>orig_data!E67</f>
        <v>2061</v>
      </c>
      <c r="H73" s="20">
        <f t="shared" si="10"/>
        <v>5.5008407398510695</v>
      </c>
    </row>
    <row r="74" spans="1:8" x14ac:dyDescent="0.25">
      <c r="B74" s="17"/>
      <c r="C74" s="17" t="str">
        <f t="shared" si="9"/>
        <v>Other Antibiotics (J01X)</v>
      </c>
      <c r="D74" s="18" t="s">
        <v>43</v>
      </c>
      <c r="E74" t="str">
        <f>orig_data!A68</f>
        <v>07.Sinusitis</v>
      </c>
      <c r="F74" t="str">
        <f>orig_data!C68</f>
        <v>J01X.other</v>
      </c>
      <c r="G74" s="34">
        <f>orig_data!E68</f>
        <v>13</v>
      </c>
      <c r="H74" s="20">
        <f t="shared" si="10"/>
        <v>3.4697200202845169E-2</v>
      </c>
    </row>
    <row r="75" spans="1:8" s="35" customFormat="1" x14ac:dyDescent="0.25">
      <c r="B75" s="23"/>
      <c r="C75" s="35" t="str">
        <f>IF(H75="s",CONCATENATE(D75," (s)*"),CONCATENATE(D75,"*"))</f>
        <v>Unclassified*</v>
      </c>
      <c r="D75" s="23" t="s">
        <v>52</v>
      </c>
      <c r="E75" s="35" t="str">
        <f>orig_data!A70</f>
        <v>07.Sinusitis</v>
      </c>
      <c r="F75" s="35" t="str">
        <f>orig_data!C70</f>
        <v>Unclassified</v>
      </c>
      <c r="G75" s="36">
        <f>orig_data!E70</f>
        <v>0</v>
      </c>
      <c r="H75" s="20">
        <f>(IF(G75="S","s",IF(G75=0,0,G75/SUM(G$68:G$75)*100)))</f>
        <v>0</v>
      </c>
    </row>
    <row r="76" spans="1:8" x14ac:dyDescent="0.25">
      <c r="A76" s="19" t="s">
        <v>54</v>
      </c>
      <c r="B76" s="21" t="s">
        <v>36</v>
      </c>
      <c r="C76" s="21" t="str">
        <f t="shared" si="9"/>
        <v>Tetracyclines (J01A)</v>
      </c>
      <c r="D76" s="22" t="s">
        <v>37</v>
      </c>
      <c r="E76" t="str">
        <f>orig_data!A26</f>
        <v>03.SSTIs</v>
      </c>
      <c r="F76" t="str">
        <f>orig_data!C26</f>
        <v>J01A.tetracyclines</v>
      </c>
      <c r="G76" s="34">
        <f>orig_data!E26</f>
        <v>810</v>
      </c>
      <c r="H76" s="20">
        <f>(IF(G76="S","s",IF(G76=0,0,G76/SUM(G$76:G$83)*100)))</f>
        <v>2.4369697334376319</v>
      </c>
    </row>
    <row r="77" spans="1:8" x14ac:dyDescent="0.25">
      <c r="A77" s="17"/>
      <c r="B77" s="17"/>
      <c r="C77" s="17" t="str">
        <f t="shared" si="9"/>
        <v>Beta-Lactam Penicillins (J01C)</v>
      </c>
      <c r="D77" s="18" t="s">
        <v>38</v>
      </c>
      <c r="E77" t="str">
        <f>orig_data!A27</f>
        <v>03.SSTIs</v>
      </c>
      <c r="F77" t="str">
        <f>orig_data!C27</f>
        <v>J01C.beta lactams</v>
      </c>
      <c r="G77" s="34">
        <f>orig_data!E27</f>
        <v>5789</v>
      </c>
      <c r="H77" s="20">
        <f t="shared" ref="H77:H83" si="11">(IF(G77="S","s",IF(G77=0,0,G77/SUM(G$76:G$83)*100)))</f>
        <v>17.41681208255611</v>
      </c>
    </row>
    <row r="78" spans="1:8" x14ac:dyDescent="0.25">
      <c r="A78" s="17"/>
      <c r="B78" s="17"/>
      <c r="C78" s="17" t="str">
        <f t="shared" si="9"/>
        <v>Cephalosporins (J01D)</v>
      </c>
      <c r="D78" s="18" t="s">
        <v>39</v>
      </c>
      <c r="E78" t="str">
        <f>orig_data!A28</f>
        <v>03.SSTIs</v>
      </c>
      <c r="F78" t="str">
        <f>orig_data!C28</f>
        <v>J01D.cephalosporins</v>
      </c>
      <c r="G78" s="34">
        <f>orig_data!E28</f>
        <v>19681</v>
      </c>
      <c r="H78" s="20">
        <f t="shared" si="11"/>
        <v>59.21234731331608</v>
      </c>
    </row>
    <row r="79" spans="1:8" x14ac:dyDescent="0.25">
      <c r="A79" s="17"/>
      <c r="B79" s="17"/>
      <c r="C79" s="17" t="str">
        <f t="shared" si="9"/>
        <v>Sulfonamides and Trimethoprims (J01E)</v>
      </c>
      <c r="D79" s="18" t="s">
        <v>40</v>
      </c>
      <c r="E79" t="str">
        <f>orig_data!A29</f>
        <v>03.SSTIs</v>
      </c>
      <c r="F79" t="str">
        <f>orig_data!C29</f>
        <v>J01E.sulfa and trime</v>
      </c>
      <c r="G79" s="34">
        <f>orig_data!E29</f>
        <v>2957</v>
      </c>
      <c r="H79" s="20">
        <f t="shared" si="11"/>
        <v>8.8964438293519468</v>
      </c>
    </row>
    <row r="80" spans="1:8" x14ac:dyDescent="0.25">
      <c r="A80" s="17"/>
      <c r="B80" s="17"/>
      <c r="C80" s="17" t="str">
        <f t="shared" si="9"/>
        <v>Macrolides, Lincosamides and Streptogramins (J01F)</v>
      </c>
      <c r="D80" s="18" t="s">
        <v>41</v>
      </c>
      <c r="E80" t="str">
        <f>orig_data!A30</f>
        <v>03.SSTIs</v>
      </c>
      <c r="F80" t="str">
        <f>orig_data!C30</f>
        <v>J01F.macrolides</v>
      </c>
      <c r="G80" s="34">
        <f>orig_data!E30</f>
        <v>3337</v>
      </c>
      <c r="H80" s="20">
        <f t="shared" si="11"/>
        <v>10.039713580841205</v>
      </c>
    </row>
    <row r="81" spans="1:8" x14ac:dyDescent="0.25">
      <c r="A81" s="17"/>
      <c r="B81" s="17"/>
      <c r="C81" s="17" t="str">
        <f t="shared" si="9"/>
        <v>Quinolones (J01M)</v>
      </c>
      <c r="D81" s="18" t="s">
        <v>42</v>
      </c>
      <c r="E81" t="str">
        <f>orig_data!A31</f>
        <v>03.SSTIs</v>
      </c>
      <c r="F81" t="str">
        <f>orig_data!C31</f>
        <v>J01M.quinolones</v>
      </c>
      <c r="G81" s="34">
        <f>orig_data!E31</f>
        <v>593</v>
      </c>
      <c r="H81" s="20">
        <f t="shared" si="11"/>
        <v>1.7841025332450811</v>
      </c>
    </row>
    <row r="82" spans="1:8" x14ac:dyDescent="0.25">
      <c r="A82" s="17"/>
      <c r="B82" s="17"/>
      <c r="C82" s="17" t="str">
        <f t="shared" si="9"/>
        <v>Other Antibiotics (J01X)</v>
      </c>
      <c r="D82" s="18" t="s">
        <v>43</v>
      </c>
      <c r="E82" t="str">
        <f>orig_data!A32</f>
        <v>03.SSTIs</v>
      </c>
      <c r="F82" t="str">
        <f>orig_data!C32</f>
        <v>J01X.other</v>
      </c>
      <c r="G82" s="34">
        <f>orig_data!E32</f>
        <v>71</v>
      </c>
      <c r="H82" s="20">
        <f t="shared" si="11"/>
        <v>0.21361092725194056</v>
      </c>
    </row>
    <row r="83" spans="1:8" s="35" customFormat="1" x14ac:dyDescent="0.25">
      <c r="A83" s="23"/>
      <c r="B83" s="23"/>
      <c r="C83" s="35" t="str">
        <f>IF(H83="s",CONCATENATE(D83," (s)*"),CONCATENATE(D83,"*"))</f>
        <v>Unclassified*</v>
      </c>
      <c r="D83" s="23" t="s">
        <v>52</v>
      </c>
      <c r="E83" s="35" t="str">
        <f>orig_data!A34</f>
        <v>03.SSTIs</v>
      </c>
      <c r="F83" s="35" t="str">
        <f>orig_data!C34</f>
        <v>Unclassified</v>
      </c>
      <c r="G83" s="36">
        <f>orig_data!E34</f>
        <v>0</v>
      </c>
      <c r="H83" s="20">
        <f t="shared" si="11"/>
        <v>0</v>
      </c>
    </row>
    <row r="84" spans="1:8" x14ac:dyDescent="0.25">
      <c r="A84" s="19"/>
      <c r="B84" s="21" t="s">
        <v>35</v>
      </c>
      <c r="C84" s="21" t="str">
        <f t="shared" si="9"/>
        <v>Tetracyclines (J01A) (s)</v>
      </c>
      <c r="D84" s="22" t="s">
        <v>37</v>
      </c>
      <c r="E84" t="str">
        <f>orig_data!A17</f>
        <v>02.UTIs</v>
      </c>
      <c r="F84" t="str">
        <f>orig_data!C17</f>
        <v>J01A.tetracyclines</v>
      </c>
      <c r="G84" s="34" t="str">
        <f>orig_data!E17</f>
        <v>S</v>
      </c>
      <c r="H84" s="20" t="str">
        <f>(IF(G84="S","s",IF(G84=0,0,G84/SUM(G$84:G$91)*100)))</f>
        <v>s</v>
      </c>
    </row>
    <row r="85" spans="1:8" x14ac:dyDescent="0.25">
      <c r="A85" s="17"/>
      <c r="B85" s="17"/>
      <c r="C85" s="17" t="str">
        <f t="shared" si="9"/>
        <v>Beta-Lactam Penicillins (J01C)</v>
      </c>
      <c r="D85" s="18" t="s">
        <v>38</v>
      </c>
      <c r="E85" t="str">
        <f>orig_data!A18</f>
        <v>02.UTIs</v>
      </c>
      <c r="F85" t="str">
        <f>orig_data!C18</f>
        <v>J01C.beta lactams</v>
      </c>
      <c r="G85" s="34">
        <f>orig_data!E18</f>
        <v>315</v>
      </c>
      <c r="H85" s="20">
        <f t="shared" ref="H85:H91" si="12">(IF(G85="S","s",IF(G85=0,0,G85/SUM(G$84:G$91)*100)))</f>
        <v>5.3245436105476678</v>
      </c>
    </row>
    <row r="86" spans="1:8" x14ac:dyDescent="0.25">
      <c r="A86" s="17"/>
      <c r="B86" s="17"/>
      <c r="C86" s="17" t="str">
        <f t="shared" si="9"/>
        <v>Cephalosporins (J01D)</v>
      </c>
      <c r="D86" s="18" t="s">
        <v>39</v>
      </c>
      <c r="E86" t="str">
        <f>orig_data!A19</f>
        <v>02.UTIs</v>
      </c>
      <c r="F86" t="str">
        <f>orig_data!C19</f>
        <v>J01D.cephalosporins</v>
      </c>
      <c r="G86" s="34">
        <f>orig_data!E19</f>
        <v>244</v>
      </c>
      <c r="H86" s="20">
        <f t="shared" si="12"/>
        <v>4.1244083840432726</v>
      </c>
    </row>
    <row r="87" spans="1:8" x14ac:dyDescent="0.25">
      <c r="A87" s="17"/>
      <c r="B87" s="17"/>
      <c r="C87" s="17" t="str">
        <f t="shared" si="9"/>
        <v>Sulfonamides and Trimethoprims (J01E)</v>
      </c>
      <c r="D87" s="18" t="s">
        <v>40</v>
      </c>
      <c r="E87" t="str">
        <f>orig_data!A20</f>
        <v>02.UTIs</v>
      </c>
      <c r="F87" t="str">
        <f>orig_data!C20</f>
        <v>J01E.sulfa and trime</v>
      </c>
      <c r="G87" s="34">
        <f>orig_data!E20</f>
        <v>1464</v>
      </c>
      <c r="H87" s="20">
        <f t="shared" si="12"/>
        <v>24.746450304259636</v>
      </c>
    </row>
    <row r="88" spans="1:8" x14ac:dyDescent="0.25">
      <c r="A88" s="17"/>
      <c r="B88" s="17"/>
      <c r="C88" s="17" t="str">
        <f t="shared" si="9"/>
        <v>Macrolides, Lincosamides and Streptogramins (J01F)</v>
      </c>
      <c r="D88" s="18" t="s">
        <v>41</v>
      </c>
      <c r="E88" t="str">
        <f>orig_data!A21</f>
        <v>02.UTIs</v>
      </c>
      <c r="F88" t="str">
        <f>orig_data!C21</f>
        <v>J01F.macrolides</v>
      </c>
      <c r="G88" s="34">
        <f>orig_data!E21</f>
        <v>20</v>
      </c>
      <c r="H88" s="20">
        <f t="shared" si="12"/>
        <v>0.33806626098715348</v>
      </c>
    </row>
    <row r="89" spans="1:8" x14ac:dyDescent="0.25">
      <c r="A89" s="17"/>
      <c r="B89" s="17"/>
      <c r="C89" s="17" t="str">
        <f t="shared" si="9"/>
        <v>Quinolones (J01M)</v>
      </c>
      <c r="D89" s="18" t="s">
        <v>42</v>
      </c>
      <c r="E89" t="str">
        <f>orig_data!A22</f>
        <v>02.UTIs</v>
      </c>
      <c r="F89" t="str">
        <f>orig_data!C22</f>
        <v>J01M.quinolones</v>
      </c>
      <c r="G89" s="34">
        <f>orig_data!E22</f>
        <v>2374</v>
      </c>
      <c r="H89" s="20">
        <f t="shared" si="12"/>
        <v>40.128465179175116</v>
      </c>
    </row>
    <row r="90" spans="1:8" x14ac:dyDescent="0.25">
      <c r="A90" s="17"/>
      <c r="B90" s="17"/>
      <c r="C90" s="17" t="str">
        <f t="shared" si="9"/>
        <v>Other Antibiotics (J01X)</v>
      </c>
      <c r="D90" s="18" t="s">
        <v>43</v>
      </c>
      <c r="E90" t="str">
        <f>orig_data!A23</f>
        <v>02.UTIs</v>
      </c>
      <c r="F90" t="str">
        <f>orig_data!C23</f>
        <v>J01X.other</v>
      </c>
      <c r="G90" s="34">
        <f>orig_data!E23</f>
        <v>1499</v>
      </c>
      <c r="H90" s="20">
        <f t="shared" si="12"/>
        <v>25.338066260987151</v>
      </c>
    </row>
    <row r="91" spans="1:8" s="35" customFormat="1" x14ac:dyDescent="0.25">
      <c r="A91" s="23"/>
      <c r="B91" s="23"/>
      <c r="C91" s="35" t="str">
        <f>IF(H91="s",CONCATENATE(D91," (s)*"),CONCATENATE(D91,"*"))</f>
        <v>Unclassified (s)*</v>
      </c>
      <c r="D91" s="23" t="s">
        <v>52</v>
      </c>
      <c r="E91" s="35" t="str">
        <f>orig_data!A25</f>
        <v>02.UTIs</v>
      </c>
      <c r="F91" s="35" t="str">
        <f>orig_data!C25</f>
        <v>Unclassified</v>
      </c>
      <c r="G91" s="36" t="str">
        <f>orig_data!E25</f>
        <v>S</v>
      </c>
      <c r="H91" s="20" t="str">
        <f t="shared" si="12"/>
        <v>s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26"/>
  <sheetViews>
    <sheetView topLeftCell="A103" workbookViewId="0">
      <selection activeCell="A7" sqref="A7:E124"/>
    </sheetView>
  </sheetViews>
  <sheetFormatPr defaultRowHeight="15" x14ac:dyDescent="0.25"/>
  <cols>
    <col min="1" max="1" width="25.140625" customWidth="1"/>
    <col min="2" max="2" width="9.42578125" bestFit="1" customWidth="1"/>
    <col min="3" max="3" width="30.28515625" customWidth="1"/>
  </cols>
  <sheetData>
    <row r="1" spans="1:5" x14ac:dyDescent="0.25">
      <c r="A1" t="s">
        <v>64</v>
      </c>
      <c r="B1" s="25" t="s">
        <v>63</v>
      </c>
    </row>
    <row r="2" spans="1:5" x14ac:dyDescent="0.25">
      <c r="A2" t="s">
        <v>65</v>
      </c>
      <c r="B2" s="26">
        <v>43992</v>
      </c>
      <c r="E2" s="52" t="s">
        <v>71</v>
      </c>
    </row>
    <row r="4" spans="1:5" x14ac:dyDescent="0.25">
      <c r="A4" s="28" t="s">
        <v>28</v>
      </c>
      <c r="B4" s="29"/>
      <c r="C4" s="29"/>
      <c r="D4" s="29"/>
      <c r="E4" s="29"/>
    </row>
    <row r="5" spans="1:5" x14ac:dyDescent="0.25">
      <c r="A5" s="28" t="s">
        <v>25</v>
      </c>
      <c r="B5" s="29"/>
      <c r="C5" s="29"/>
      <c r="D5" s="29"/>
      <c r="E5" s="29"/>
    </row>
    <row r="6" spans="1:5" ht="15.75" thickBot="1" x14ac:dyDescent="0.3">
      <c r="A6" s="16"/>
      <c r="B6" s="29"/>
      <c r="C6" s="29"/>
      <c r="D6" s="29"/>
      <c r="E6" s="29"/>
    </row>
    <row r="7" spans="1:5" x14ac:dyDescent="0.25">
      <c r="A7" s="30" t="s">
        <v>0</v>
      </c>
      <c r="B7" s="31" t="s">
        <v>1</v>
      </c>
      <c r="C7" s="31" t="s">
        <v>2</v>
      </c>
      <c r="D7" s="31" t="s">
        <v>3</v>
      </c>
      <c r="E7" s="31" t="s">
        <v>62</v>
      </c>
    </row>
    <row r="8" spans="1:5" x14ac:dyDescent="0.25">
      <c r="A8" s="32" t="s">
        <v>4</v>
      </c>
      <c r="B8" s="33">
        <v>5</v>
      </c>
      <c r="C8" s="33" t="s">
        <v>11</v>
      </c>
      <c r="D8" s="33">
        <v>3.42</v>
      </c>
      <c r="E8" s="33">
        <v>576</v>
      </c>
    </row>
    <row r="9" spans="1:5" x14ac:dyDescent="0.25">
      <c r="A9" s="32" t="s">
        <v>4</v>
      </c>
      <c r="B9" s="33">
        <v>3</v>
      </c>
      <c r="C9" s="33" t="s">
        <v>5</v>
      </c>
      <c r="D9" s="33">
        <v>13.51</v>
      </c>
      <c r="E9" s="33">
        <v>2278</v>
      </c>
    </row>
    <row r="10" spans="1:5" x14ac:dyDescent="0.25">
      <c r="A10" s="32" t="s">
        <v>4</v>
      </c>
      <c r="B10" s="33">
        <v>6</v>
      </c>
      <c r="C10" s="33" t="s">
        <v>7</v>
      </c>
      <c r="D10" s="33">
        <v>2.27</v>
      </c>
      <c r="E10" s="33">
        <v>383</v>
      </c>
    </row>
    <row r="11" spans="1:5" x14ac:dyDescent="0.25">
      <c r="A11" s="32" t="s">
        <v>4</v>
      </c>
      <c r="B11" s="33">
        <v>7</v>
      </c>
      <c r="C11" s="33" t="s">
        <v>12</v>
      </c>
      <c r="D11" s="33">
        <v>0.2</v>
      </c>
      <c r="E11" s="33">
        <v>34</v>
      </c>
    </row>
    <row r="12" spans="1:5" x14ac:dyDescent="0.25">
      <c r="A12" s="32" t="s">
        <v>4</v>
      </c>
      <c r="B12" s="33">
        <v>2</v>
      </c>
      <c r="C12" s="33" t="s">
        <v>6</v>
      </c>
      <c r="D12" s="33">
        <v>29.19</v>
      </c>
      <c r="E12" s="33">
        <v>4921</v>
      </c>
    </row>
    <row r="13" spans="1:5" x14ac:dyDescent="0.25">
      <c r="A13" s="32" t="s">
        <v>4</v>
      </c>
      <c r="B13" s="33">
        <v>4</v>
      </c>
      <c r="C13" s="33" t="s">
        <v>10</v>
      </c>
      <c r="D13" s="33">
        <v>13.46</v>
      </c>
      <c r="E13" s="33">
        <v>2269</v>
      </c>
    </row>
    <row r="14" spans="1:5" x14ac:dyDescent="0.25">
      <c r="A14" s="32" t="s">
        <v>4</v>
      </c>
      <c r="B14" s="33">
        <v>8</v>
      </c>
      <c r="C14" s="33" t="s">
        <v>14</v>
      </c>
      <c r="D14" s="53" t="s">
        <v>8</v>
      </c>
      <c r="E14" s="53" t="s">
        <v>8</v>
      </c>
    </row>
    <row r="15" spans="1:5" x14ac:dyDescent="0.25">
      <c r="A15" s="32" t="s">
        <v>4</v>
      </c>
      <c r="B15" s="33">
        <v>1</v>
      </c>
      <c r="C15" s="33" t="s">
        <v>26</v>
      </c>
      <c r="D15" s="33">
        <v>37.89</v>
      </c>
      <c r="E15" s="33">
        <v>6387</v>
      </c>
    </row>
    <row r="16" spans="1:5" x14ac:dyDescent="0.25">
      <c r="A16" s="32" t="s">
        <v>4</v>
      </c>
      <c r="B16" s="33">
        <v>9</v>
      </c>
      <c r="C16" s="33" t="s">
        <v>52</v>
      </c>
      <c r="D16" s="33" t="s">
        <v>8</v>
      </c>
      <c r="E16" s="33" t="s">
        <v>8</v>
      </c>
    </row>
    <row r="17" spans="1:5" x14ac:dyDescent="0.25">
      <c r="A17" s="32" t="s">
        <v>13</v>
      </c>
      <c r="B17" s="33">
        <v>8</v>
      </c>
      <c r="C17" s="33" t="s">
        <v>11</v>
      </c>
      <c r="D17" s="53" t="s">
        <v>8</v>
      </c>
      <c r="E17" s="53" t="s">
        <v>8</v>
      </c>
    </row>
    <row r="18" spans="1:5" x14ac:dyDescent="0.25">
      <c r="A18" s="32" t="s">
        <v>13</v>
      </c>
      <c r="B18" s="33">
        <v>5</v>
      </c>
      <c r="C18" s="33" t="s">
        <v>5</v>
      </c>
      <c r="D18" s="33">
        <v>3.38</v>
      </c>
      <c r="E18" s="33">
        <v>315</v>
      </c>
    </row>
    <row r="19" spans="1:5" x14ac:dyDescent="0.25">
      <c r="A19" s="32" t="s">
        <v>13</v>
      </c>
      <c r="B19" s="33">
        <v>6</v>
      </c>
      <c r="C19" s="33" t="s">
        <v>7</v>
      </c>
      <c r="D19" s="33">
        <v>2.62</v>
      </c>
      <c r="E19" s="33">
        <v>244</v>
      </c>
    </row>
    <row r="20" spans="1:5" x14ac:dyDescent="0.25">
      <c r="A20" s="32" t="s">
        <v>13</v>
      </c>
      <c r="B20" s="33">
        <v>4</v>
      </c>
      <c r="C20" s="33" t="s">
        <v>12</v>
      </c>
      <c r="D20" s="33">
        <v>15.72</v>
      </c>
      <c r="E20" s="33">
        <v>1464</v>
      </c>
    </row>
    <row r="21" spans="1:5" x14ac:dyDescent="0.25">
      <c r="A21" s="32" t="s">
        <v>13</v>
      </c>
      <c r="B21" s="33">
        <v>7</v>
      </c>
      <c r="C21" s="33" t="s">
        <v>6</v>
      </c>
      <c r="D21" s="33">
        <v>0.21</v>
      </c>
      <c r="E21" s="33">
        <v>20</v>
      </c>
    </row>
    <row r="22" spans="1:5" x14ac:dyDescent="0.25">
      <c r="A22" s="32" t="s">
        <v>13</v>
      </c>
      <c r="B22" s="33">
        <v>2</v>
      </c>
      <c r="C22" s="33" t="s">
        <v>10</v>
      </c>
      <c r="D22" s="33">
        <v>25.49</v>
      </c>
      <c r="E22" s="33">
        <v>2374</v>
      </c>
    </row>
    <row r="23" spans="1:5" x14ac:dyDescent="0.25">
      <c r="A23" s="32" t="s">
        <v>13</v>
      </c>
      <c r="B23" s="33">
        <v>3</v>
      </c>
      <c r="C23" s="33" t="s">
        <v>14</v>
      </c>
      <c r="D23" s="33">
        <v>16.09</v>
      </c>
      <c r="E23" s="33">
        <v>1499</v>
      </c>
    </row>
    <row r="24" spans="1:5" x14ac:dyDescent="0.25">
      <c r="A24" s="32" t="s">
        <v>13</v>
      </c>
      <c r="B24" s="33">
        <v>1</v>
      </c>
      <c r="C24" s="33" t="s">
        <v>26</v>
      </c>
      <c r="D24" s="33">
        <v>36.31</v>
      </c>
      <c r="E24" s="33">
        <v>3382</v>
      </c>
    </row>
    <row r="25" spans="1:5" x14ac:dyDescent="0.25">
      <c r="A25" s="32" t="s">
        <v>13</v>
      </c>
      <c r="B25" s="33">
        <v>9</v>
      </c>
      <c r="C25" s="33" t="s">
        <v>52</v>
      </c>
      <c r="D25" s="33" t="s">
        <v>8</v>
      </c>
      <c r="E25" s="33" t="s">
        <v>8</v>
      </c>
    </row>
    <row r="26" spans="1:5" x14ac:dyDescent="0.25">
      <c r="A26" s="32" t="s">
        <v>15</v>
      </c>
      <c r="B26" s="33">
        <v>6</v>
      </c>
      <c r="C26" s="33" t="s">
        <v>11</v>
      </c>
      <c r="D26" s="33">
        <v>1.28</v>
      </c>
      <c r="E26" s="33">
        <v>810</v>
      </c>
    </row>
    <row r="27" spans="1:5" x14ac:dyDescent="0.25">
      <c r="A27" s="32" t="s">
        <v>15</v>
      </c>
      <c r="B27" s="33">
        <v>3</v>
      </c>
      <c r="C27" s="33" t="s">
        <v>5</v>
      </c>
      <c r="D27" s="33">
        <v>9.18</v>
      </c>
      <c r="E27" s="33">
        <v>5789</v>
      </c>
    </row>
    <row r="28" spans="1:5" x14ac:dyDescent="0.25">
      <c r="A28" s="32" t="s">
        <v>15</v>
      </c>
      <c r="B28" s="33">
        <v>2</v>
      </c>
      <c r="C28" s="33" t="s">
        <v>7</v>
      </c>
      <c r="D28" s="33">
        <v>31.22</v>
      </c>
      <c r="E28" s="33">
        <v>19681</v>
      </c>
    </row>
    <row r="29" spans="1:5" x14ac:dyDescent="0.25">
      <c r="A29" s="32" t="s">
        <v>15</v>
      </c>
      <c r="B29" s="33">
        <v>5</v>
      </c>
      <c r="C29" s="33" t="s">
        <v>12</v>
      </c>
      <c r="D29" s="33">
        <v>4.6900000000000004</v>
      </c>
      <c r="E29" s="33">
        <v>2957</v>
      </c>
    </row>
    <row r="30" spans="1:5" x14ac:dyDescent="0.25">
      <c r="A30" s="32" t="s">
        <v>15</v>
      </c>
      <c r="B30" s="33">
        <v>4</v>
      </c>
      <c r="C30" s="33" t="s">
        <v>6</v>
      </c>
      <c r="D30" s="33">
        <v>5.29</v>
      </c>
      <c r="E30" s="33">
        <v>3337</v>
      </c>
    </row>
    <row r="31" spans="1:5" x14ac:dyDescent="0.25">
      <c r="A31" s="32" t="s">
        <v>15</v>
      </c>
      <c r="B31" s="33">
        <v>7</v>
      </c>
      <c r="C31" s="33" t="s">
        <v>10</v>
      </c>
      <c r="D31" s="33">
        <v>0.94</v>
      </c>
      <c r="E31" s="33">
        <v>593</v>
      </c>
    </row>
    <row r="32" spans="1:5" x14ac:dyDescent="0.25">
      <c r="A32" s="32" t="s">
        <v>15</v>
      </c>
      <c r="B32" s="33">
        <v>8</v>
      </c>
      <c r="C32" s="33" t="s">
        <v>14</v>
      </c>
      <c r="D32" s="33">
        <v>0.11</v>
      </c>
      <c r="E32" s="33">
        <v>71</v>
      </c>
    </row>
    <row r="33" spans="1:5" x14ac:dyDescent="0.25">
      <c r="A33" s="32" t="s">
        <v>15</v>
      </c>
      <c r="B33" s="33">
        <v>1</v>
      </c>
      <c r="C33" s="33" t="s">
        <v>26</v>
      </c>
      <c r="D33" s="33">
        <v>47.28</v>
      </c>
      <c r="E33" s="33">
        <v>29806</v>
      </c>
    </row>
    <row r="34" spans="1:5" x14ac:dyDescent="0.25">
      <c r="A34" s="32" t="s">
        <v>15</v>
      </c>
      <c r="B34" s="33" t="s">
        <v>9</v>
      </c>
      <c r="C34" s="33" t="s">
        <v>52</v>
      </c>
      <c r="D34" s="33">
        <v>0</v>
      </c>
      <c r="E34" s="33">
        <v>0</v>
      </c>
    </row>
    <row r="35" spans="1:5" x14ac:dyDescent="0.25">
      <c r="A35" s="32" t="s">
        <v>16</v>
      </c>
      <c r="B35" s="33">
        <v>6</v>
      </c>
      <c r="C35" s="33" t="s">
        <v>11</v>
      </c>
      <c r="D35" s="33">
        <v>0.24</v>
      </c>
      <c r="E35" s="33">
        <v>13</v>
      </c>
    </row>
    <row r="36" spans="1:5" x14ac:dyDescent="0.25">
      <c r="A36" s="32" t="s">
        <v>16</v>
      </c>
      <c r="B36" s="33">
        <v>3</v>
      </c>
      <c r="C36" s="33" t="s">
        <v>5</v>
      </c>
      <c r="D36" s="33">
        <v>7.59</v>
      </c>
      <c r="E36" s="33">
        <v>407</v>
      </c>
    </row>
    <row r="37" spans="1:5" x14ac:dyDescent="0.25">
      <c r="A37" s="32" t="s">
        <v>16</v>
      </c>
      <c r="B37" s="33">
        <v>4</v>
      </c>
      <c r="C37" s="33" t="s">
        <v>7</v>
      </c>
      <c r="D37" s="33">
        <v>1.03</v>
      </c>
      <c r="E37" s="33">
        <v>55</v>
      </c>
    </row>
    <row r="38" spans="1:5" x14ac:dyDescent="0.25">
      <c r="A38" s="32" t="s">
        <v>16</v>
      </c>
      <c r="B38" s="33">
        <v>7</v>
      </c>
      <c r="C38" s="33" t="s">
        <v>12</v>
      </c>
      <c r="D38" s="33">
        <v>0.13</v>
      </c>
      <c r="E38" s="33">
        <v>7</v>
      </c>
    </row>
    <row r="39" spans="1:5" x14ac:dyDescent="0.25">
      <c r="A39" s="32" t="s">
        <v>16</v>
      </c>
      <c r="B39" s="33">
        <v>2</v>
      </c>
      <c r="C39" s="33" t="s">
        <v>6</v>
      </c>
      <c r="D39" s="33">
        <v>11.59</v>
      </c>
      <c r="E39" s="33">
        <v>621</v>
      </c>
    </row>
    <row r="40" spans="1:5" x14ac:dyDescent="0.25">
      <c r="A40" s="32" t="s">
        <v>16</v>
      </c>
      <c r="B40" s="33">
        <v>5</v>
      </c>
      <c r="C40" s="33" t="s">
        <v>10</v>
      </c>
      <c r="D40" s="33">
        <v>0.84</v>
      </c>
      <c r="E40" s="33">
        <v>45</v>
      </c>
    </row>
    <row r="41" spans="1:5" x14ac:dyDescent="0.25">
      <c r="A41" s="32" t="s">
        <v>16</v>
      </c>
      <c r="B41" s="33">
        <v>8</v>
      </c>
      <c r="C41" s="33" t="s">
        <v>14</v>
      </c>
      <c r="D41" s="33" t="s">
        <v>8</v>
      </c>
      <c r="E41" s="33" t="s">
        <v>8</v>
      </c>
    </row>
    <row r="42" spans="1:5" x14ac:dyDescent="0.25">
      <c r="A42" s="32" t="s">
        <v>16</v>
      </c>
      <c r="B42" s="33">
        <v>1</v>
      </c>
      <c r="C42" s="33" t="s">
        <v>26</v>
      </c>
      <c r="D42" s="33">
        <v>78.540000000000006</v>
      </c>
      <c r="E42" s="33">
        <v>4209</v>
      </c>
    </row>
    <row r="43" spans="1:5" x14ac:dyDescent="0.25">
      <c r="A43" s="32" t="s">
        <v>16</v>
      </c>
      <c r="B43" s="33" t="s">
        <v>9</v>
      </c>
      <c r="C43" s="33" t="s">
        <v>52</v>
      </c>
      <c r="D43" s="53" t="s">
        <v>8</v>
      </c>
      <c r="E43" s="53" t="s">
        <v>8</v>
      </c>
    </row>
    <row r="44" spans="1:5" x14ac:dyDescent="0.25">
      <c r="A44" s="32" t="s">
        <v>17</v>
      </c>
      <c r="B44" s="33">
        <v>7</v>
      </c>
      <c r="C44" s="33" t="s">
        <v>11</v>
      </c>
      <c r="D44" s="33">
        <v>0.21</v>
      </c>
      <c r="E44" s="33">
        <v>110</v>
      </c>
    </row>
    <row r="45" spans="1:5" x14ac:dyDescent="0.25">
      <c r="A45" s="32" t="s">
        <v>17</v>
      </c>
      <c r="B45" s="33">
        <v>2</v>
      </c>
      <c r="C45" s="33" t="s">
        <v>5</v>
      </c>
      <c r="D45" s="33">
        <v>45.5</v>
      </c>
      <c r="E45" s="33">
        <v>24038</v>
      </c>
    </row>
    <row r="46" spans="1:5" x14ac:dyDescent="0.25">
      <c r="A46" s="32" t="s">
        <v>17</v>
      </c>
      <c r="B46" s="33">
        <v>4</v>
      </c>
      <c r="C46" s="33" t="s">
        <v>7</v>
      </c>
      <c r="D46" s="33">
        <v>4.5199999999999996</v>
      </c>
      <c r="E46" s="33">
        <v>2387</v>
      </c>
    </row>
    <row r="47" spans="1:5" x14ac:dyDescent="0.25">
      <c r="A47" s="32" t="s">
        <v>17</v>
      </c>
      <c r="B47" s="33">
        <v>6</v>
      </c>
      <c r="C47" s="33" t="s">
        <v>12</v>
      </c>
      <c r="D47" s="33">
        <v>0.88</v>
      </c>
      <c r="E47" s="33">
        <v>463</v>
      </c>
    </row>
    <row r="48" spans="1:5" x14ac:dyDescent="0.25">
      <c r="A48" s="32" t="s">
        <v>17</v>
      </c>
      <c r="B48" s="33">
        <v>3</v>
      </c>
      <c r="C48" s="33" t="s">
        <v>6</v>
      </c>
      <c r="D48" s="33">
        <v>12.03</v>
      </c>
      <c r="E48" s="33">
        <v>6358</v>
      </c>
    </row>
    <row r="49" spans="1:5" x14ac:dyDescent="0.25">
      <c r="A49" s="32" t="s">
        <v>17</v>
      </c>
      <c r="B49" s="33">
        <v>5</v>
      </c>
      <c r="C49" s="33" t="s">
        <v>10</v>
      </c>
      <c r="D49" s="33">
        <v>0.99</v>
      </c>
      <c r="E49" s="33">
        <v>523</v>
      </c>
    </row>
    <row r="50" spans="1:5" x14ac:dyDescent="0.25">
      <c r="A50" s="32" t="s">
        <v>17</v>
      </c>
      <c r="B50" s="33">
        <v>8</v>
      </c>
      <c r="C50" s="33" t="s">
        <v>14</v>
      </c>
      <c r="D50" s="33">
        <v>0.01</v>
      </c>
      <c r="E50" s="33">
        <v>6</v>
      </c>
    </row>
    <row r="51" spans="1:5" x14ac:dyDescent="0.25">
      <c r="A51" s="32" t="s">
        <v>17</v>
      </c>
      <c r="B51" s="33">
        <v>1</v>
      </c>
      <c r="C51" s="33" t="s">
        <v>26</v>
      </c>
      <c r="D51" s="33">
        <v>35.86</v>
      </c>
      <c r="E51" s="33">
        <v>18945</v>
      </c>
    </row>
    <row r="52" spans="1:5" x14ac:dyDescent="0.25">
      <c r="A52" s="32" t="s">
        <v>17</v>
      </c>
      <c r="B52" s="33" t="s">
        <v>9</v>
      </c>
      <c r="C52" s="33" t="s">
        <v>52</v>
      </c>
      <c r="D52" s="33">
        <v>0</v>
      </c>
      <c r="E52" s="33">
        <v>0</v>
      </c>
    </row>
    <row r="53" spans="1:5" x14ac:dyDescent="0.25">
      <c r="A53" s="32" t="s">
        <v>18</v>
      </c>
      <c r="B53" s="33">
        <v>6</v>
      </c>
      <c r="C53" s="33" t="s">
        <v>11</v>
      </c>
      <c r="D53" s="33">
        <v>0.15</v>
      </c>
      <c r="E53" s="33">
        <v>112</v>
      </c>
    </row>
    <row r="54" spans="1:5" x14ac:dyDescent="0.25">
      <c r="A54" s="32" t="s">
        <v>18</v>
      </c>
      <c r="B54" s="33">
        <v>2</v>
      </c>
      <c r="C54" s="33" t="s">
        <v>5</v>
      </c>
      <c r="D54" s="33">
        <v>47.36</v>
      </c>
      <c r="E54" s="33">
        <v>36266</v>
      </c>
    </row>
    <row r="55" spans="1:5" x14ac:dyDescent="0.25">
      <c r="A55" s="32" t="s">
        <v>18</v>
      </c>
      <c r="B55" s="33">
        <v>4</v>
      </c>
      <c r="C55" s="33" t="s">
        <v>7</v>
      </c>
      <c r="D55" s="33">
        <v>2.1800000000000002</v>
      </c>
      <c r="E55" s="33">
        <v>1671</v>
      </c>
    </row>
    <row r="56" spans="1:5" x14ac:dyDescent="0.25">
      <c r="A56" s="32" t="s">
        <v>18</v>
      </c>
      <c r="B56" s="33">
        <v>7</v>
      </c>
      <c r="C56" s="33" t="s">
        <v>12</v>
      </c>
      <c r="D56" s="33">
        <v>0.14000000000000001</v>
      </c>
      <c r="E56" s="33">
        <v>104</v>
      </c>
    </row>
    <row r="57" spans="1:5" x14ac:dyDescent="0.25">
      <c r="A57" s="32" t="s">
        <v>18</v>
      </c>
      <c r="B57" s="33">
        <v>3</v>
      </c>
      <c r="C57" s="33" t="s">
        <v>6</v>
      </c>
      <c r="D57" s="33">
        <v>13.65</v>
      </c>
      <c r="E57" s="33">
        <v>10450</v>
      </c>
    </row>
    <row r="58" spans="1:5" x14ac:dyDescent="0.25">
      <c r="A58" s="32" t="s">
        <v>18</v>
      </c>
      <c r="B58" s="33">
        <v>5</v>
      </c>
      <c r="C58" s="33" t="s">
        <v>10</v>
      </c>
      <c r="D58" s="33">
        <v>0.31</v>
      </c>
      <c r="E58" s="33">
        <v>236</v>
      </c>
    </row>
    <row r="59" spans="1:5" x14ac:dyDescent="0.25">
      <c r="A59" s="32" t="s">
        <v>18</v>
      </c>
      <c r="B59" s="33">
        <v>8</v>
      </c>
      <c r="C59" s="33" t="s">
        <v>14</v>
      </c>
      <c r="D59" s="53" t="s">
        <v>8</v>
      </c>
      <c r="E59" s="53" t="s">
        <v>8</v>
      </c>
    </row>
    <row r="60" spans="1:5" x14ac:dyDescent="0.25">
      <c r="A60" s="32" t="s">
        <v>18</v>
      </c>
      <c r="B60" s="33">
        <v>1</v>
      </c>
      <c r="C60" s="33" t="s">
        <v>26</v>
      </c>
      <c r="D60" s="33">
        <v>36.200000000000003</v>
      </c>
      <c r="E60" s="33">
        <v>27717</v>
      </c>
    </row>
    <row r="61" spans="1:5" x14ac:dyDescent="0.25">
      <c r="A61" s="32" t="s">
        <v>18</v>
      </c>
      <c r="B61" s="33">
        <v>9</v>
      </c>
      <c r="C61" s="33" t="s">
        <v>52</v>
      </c>
      <c r="D61" s="33" t="s">
        <v>8</v>
      </c>
      <c r="E61" s="33" t="s">
        <v>8</v>
      </c>
    </row>
    <row r="62" spans="1:5" x14ac:dyDescent="0.25">
      <c r="A62" s="32" t="s">
        <v>19</v>
      </c>
      <c r="B62" s="33">
        <v>6</v>
      </c>
      <c r="C62" s="33" t="s">
        <v>11</v>
      </c>
      <c r="D62" s="33">
        <v>1.62</v>
      </c>
      <c r="E62" s="33">
        <v>837</v>
      </c>
    </row>
    <row r="63" spans="1:5" x14ac:dyDescent="0.25">
      <c r="A63" s="32" t="s">
        <v>19</v>
      </c>
      <c r="B63" s="33">
        <v>2</v>
      </c>
      <c r="C63" s="33" t="s">
        <v>5</v>
      </c>
      <c r="D63" s="33">
        <v>36.07</v>
      </c>
      <c r="E63" s="33">
        <v>18590</v>
      </c>
    </row>
    <row r="64" spans="1:5" x14ac:dyDescent="0.25">
      <c r="A64" s="32" t="s">
        <v>19</v>
      </c>
      <c r="B64" s="33">
        <v>5</v>
      </c>
      <c r="C64" s="33" t="s">
        <v>7</v>
      </c>
      <c r="D64" s="33">
        <v>3.79</v>
      </c>
      <c r="E64" s="33">
        <v>1955</v>
      </c>
    </row>
    <row r="65" spans="1:5" x14ac:dyDescent="0.25">
      <c r="A65" s="32" t="s">
        <v>19</v>
      </c>
      <c r="B65" s="33">
        <v>7</v>
      </c>
      <c r="C65" s="33" t="s">
        <v>12</v>
      </c>
      <c r="D65" s="33">
        <v>0.95</v>
      </c>
      <c r="E65" s="33">
        <v>488</v>
      </c>
    </row>
    <row r="66" spans="1:5" x14ac:dyDescent="0.25">
      <c r="A66" s="32" t="s">
        <v>19</v>
      </c>
      <c r="B66" s="33">
        <v>3</v>
      </c>
      <c r="C66" s="33" t="s">
        <v>6</v>
      </c>
      <c r="D66" s="33">
        <v>26.24</v>
      </c>
      <c r="E66" s="33">
        <v>13523</v>
      </c>
    </row>
    <row r="67" spans="1:5" x14ac:dyDescent="0.25">
      <c r="A67" s="32" t="s">
        <v>19</v>
      </c>
      <c r="B67" s="33">
        <v>4</v>
      </c>
      <c r="C67" s="33" t="s">
        <v>10</v>
      </c>
      <c r="D67" s="33">
        <v>4</v>
      </c>
      <c r="E67" s="33">
        <v>2061</v>
      </c>
    </row>
    <row r="68" spans="1:5" x14ac:dyDescent="0.25">
      <c r="A68" s="32" t="s">
        <v>19</v>
      </c>
      <c r="B68" s="33">
        <v>8</v>
      </c>
      <c r="C68" s="33" t="s">
        <v>14</v>
      </c>
      <c r="D68" s="33">
        <v>0.03</v>
      </c>
      <c r="E68" s="33">
        <v>13</v>
      </c>
    </row>
    <row r="69" spans="1:5" x14ac:dyDescent="0.25">
      <c r="A69" s="32" t="s">
        <v>19</v>
      </c>
      <c r="B69" s="33">
        <v>1</v>
      </c>
      <c r="C69" s="33" t="s">
        <v>26</v>
      </c>
      <c r="D69" s="33">
        <v>27.3</v>
      </c>
      <c r="E69" s="33">
        <v>14069</v>
      </c>
    </row>
    <row r="70" spans="1:5" x14ac:dyDescent="0.25">
      <c r="A70" s="32" t="s">
        <v>19</v>
      </c>
      <c r="B70" s="33" t="s">
        <v>9</v>
      </c>
      <c r="C70" s="33" t="s">
        <v>52</v>
      </c>
      <c r="D70" s="33">
        <v>0</v>
      </c>
      <c r="E70" s="33">
        <v>0</v>
      </c>
    </row>
    <row r="71" spans="1:5" x14ac:dyDescent="0.25">
      <c r="A71" s="32" t="s">
        <v>20</v>
      </c>
      <c r="B71" s="33">
        <v>6</v>
      </c>
      <c r="C71" s="33" t="s">
        <v>11</v>
      </c>
      <c r="D71" s="33">
        <v>0.28000000000000003</v>
      </c>
      <c r="E71" s="33">
        <v>47</v>
      </c>
    </row>
    <row r="72" spans="1:5" x14ac:dyDescent="0.25">
      <c r="A72" s="32" t="s">
        <v>20</v>
      </c>
      <c r="B72" s="33">
        <v>2</v>
      </c>
      <c r="C72" s="33" t="s">
        <v>5</v>
      </c>
      <c r="D72" s="33">
        <v>8.4700000000000006</v>
      </c>
      <c r="E72" s="33">
        <v>1428</v>
      </c>
    </row>
    <row r="73" spans="1:5" x14ac:dyDescent="0.25">
      <c r="A73" s="32" t="s">
        <v>20</v>
      </c>
      <c r="B73" s="33">
        <v>4</v>
      </c>
      <c r="C73" s="33" t="s">
        <v>7</v>
      </c>
      <c r="D73" s="33">
        <v>0.61</v>
      </c>
      <c r="E73" s="33">
        <v>103</v>
      </c>
    </row>
    <row r="74" spans="1:5" x14ac:dyDescent="0.25">
      <c r="A74" s="32" t="s">
        <v>20</v>
      </c>
      <c r="B74" s="33">
        <v>7</v>
      </c>
      <c r="C74" s="33" t="s">
        <v>12</v>
      </c>
      <c r="D74" s="33">
        <v>7.0000000000000007E-2</v>
      </c>
      <c r="E74" s="33">
        <v>11</v>
      </c>
    </row>
    <row r="75" spans="1:5" x14ac:dyDescent="0.25">
      <c r="A75" s="32" t="s">
        <v>20</v>
      </c>
      <c r="B75" s="33">
        <v>3</v>
      </c>
      <c r="C75" s="33" t="s">
        <v>6</v>
      </c>
      <c r="D75" s="33">
        <v>5.32</v>
      </c>
      <c r="E75" s="33">
        <v>896</v>
      </c>
    </row>
    <row r="76" spans="1:5" x14ac:dyDescent="0.25">
      <c r="A76" s="32" t="s">
        <v>20</v>
      </c>
      <c r="B76" s="33">
        <v>5</v>
      </c>
      <c r="C76" s="33" t="s">
        <v>10</v>
      </c>
      <c r="D76" s="33">
        <v>0.28000000000000003</v>
      </c>
      <c r="E76" s="33">
        <v>48</v>
      </c>
    </row>
    <row r="77" spans="1:5" x14ac:dyDescent="0.25">
      <c r="A77" s="32" t="s">
        <v>20</v>
      </c>
      <c r="B77" s="33">
        <v>8</v>
      </c>
      <c r="C77" s="33" t="s">
        <v>14</v>
      </c>
      <c r="D77" s="33">
        <v>0.05</v>
      </c>
      <c r="E77" s="33">
        <v>9</v>
      </c>
    </row>
    <row r="78" spans="1:5" x14ac:dyDescent="0.25">
      <c r="A78" s="32" t="s">
        <v>20</v>
      </c>
      <c r="B78" s="33">
        <v>1</v>
      </c>
      <c r="C78" s="33" t="s">
        <v>26</v>
      </c>
      <c r="D78" s="33">
        <v>84.92</v>
      </c>
      <c r="E78" s="33">
        <v>14313</v>
      </c>
    </row>
    <row r="79" spans="1:5" x14ac:dyDescent="0.25">
      <c r="A79" s="32" t="s">
        <v>20</v>
      </c>
      <c r="B79" s="33" t="s">
        <v>9</v>
      </c>
      <c r="C79" s="33" t="s">
        <v>52</v>
      </c>
      <c r="D79" s="33">
        <v>0</v>
      </c>
      <c r="E79" s="33">
        <v>0</v>
      </c>
    </row>
    <row r="80" spans="1:5" x14ac:dyDescent="0.25">
      <c r="A80" s="32" t="s">
        <v>21</v>
      </c>
      <c r="B80" s="33">
        <v>6</v>
      </c>
      <c r="C80" s="33" t="s">
        <v>11</v>
      </c>
      <c r="D80" s="33">
        <v>0.87</v>
      </c>
      <c r="E80" s="33">
        <v>20</v>
      </c>
    </row>
    <row r="81" spans="1:5" x14ac:dyDescent="0.25">
      <c r="A81" s="32" t="s">
        <v>21</v>
      </c>
      <c r="B81" s="33">
        <v>4</v>
      </c>
      <c r="C81" s="33" t="s">
        <v>5</v>
      </c>
      <c r="D81" s="33">
        <v>10.33</v>
      </c>
      <c r="E81" s="33">
        <v>238</v>
      </c>
    </row>
    <row r="82" spans="1:5" x14ac:dyDescent="0.25">
      <c r="A82" s="32" t="s">
        <v>21</v>
      </c>
      <c r="B82" s="33">
        <v>5</v>
      </c>
      <c r="C82" s="33" t="s">
        <v>7</v>
      </c>
      <c r="D82" s="33">
        <v>1.74</v>
      </c>
      <c r="E82" s="33">
        <v>40</v>
      </c>
    </row>
    <row r="83" spans="1:5" x14ac:dyDescent="0.25">
      <c r="A83" s="32" t="s">
        <v>21</v>
      </c>
      <c r="B83" s="33">
        <v>7</v>
      </c>
      <c r="C83" s="33" t="s">
        <v>12</v>
      </c>
      <c r="D83" s="33" t="s">
        <v>8</v>
      </c>
      <c r="E83" s="33" t="s">
        <v>8</v>
      </c>
    </row>
    <row r="84" spans="1:5" x14ac:dyDescent="0.25">
      <c r="A84" s="32" t="s">
        <v>21</v>
      </c>
      <c r="B84" s="33">
        <v>2</v>
      </c>
      <c r="C84" s="33" t="s">
        <v>6</v>
      </c>
      <c r="D84" s="33">
        <v>20.52</v>
      </c>
      <c r="E84" s="33">
        <v>473</v>
      </c>
    </row>
    <row r="85" spans="1:5" x14ac:dyDescent="0.25">
      <c r="A85" s="32" t="s">
        <v>21</v>
      </c>
      <c r="B85" s="33">
        <v>3</v>
      </c>
      <c r="C85" s="33" t="s">
        <v>10</v>
      </c>
      <c r="D85" s="33">
        <v>12.19</v>
      </c>
      <c r="E85" s="33">
        <v>281</v>
      </c>
    </row>
    <row r="86" spans="1:5" x14ac:dyDescent="0.25">
      <c r="A86" s="32" t="s">
        <v>21</v>
      </c>
      <c r="B86" s="33" t="s">
        <v>9</v>
      </c>
      <c r="C86" s="33" t="s">
        <v>14</v>
      </c>
      <c r="D86" s="33">
        <v>0</v>
      </c>
      <c r="E86" s="33">
        <v>0</v>
      </c>
    </row>
    <row r="87" spans="1:5" x14ac:dyDescent="0.25">
      <c r="A87" s="32" t="s">
        <v>21</v>
      </c>
      <c r="B87" s="33">
        <v>1</v>
      </c>
      <c r="C87" s="33" t="s">
        <v>26</v>
      </c>
      <c r="D87" s="33">
        <v>54.23</v>
      </c>
      <c r="E87" s="33">
        <v>1250</v>
      </c>
    </row>
    <row r="88" spans="1:5" x14ac:dyDescent="0.25">
      <c r="A88" s="32" t="s">
        <v>21</v>
      </c>
      <c r="B88" s="33" t="s">
        <v>9</v>
      </c>
      <c r="C88" s="33" t="s">
        <v>52</v>
      </c>
      <c r="D88" s="53" t="s">
        <v>8</v>
      </c>
      <c r="E88" s="53" t="s">
        <v>8</v>
      </c>
    </row>
    <row r="89" spans="1:5" x14ac:dyDescent="0.25">
      <c r="A89" s="32" t="s">
        <v>22</v>
      </c>
      <c r="B89" s="33">
        <v>6</v>
      </c>
      <c r="C89" s="33" t="s">
        <v>11</v>
      </c>
      <c r="D89" s="33">
        <v>1.57</v>
      </c>
      <c r="E89" s="33">
        <v>1362</v>
      </c>
    </row>
    <row r="90" spans="1:5" x14ac:dyDescent="0.25">
      <c r="A90" s="32" t="s">
        <v>22</v>
      </c>
      <c r="B90" s="33">
        <v>3</v>
      </c>
      <c r="C90" s="33" t="s">
        <v>5</v>
      </c>
      <c r="D90" s="33">
        <v>22.02</v>
      </c>
      <c r="E90" s="33">
        <v>19088</v>
      </c>
    </row>
    <row r="91" spans="1:5" x14ac:dyDescent="0.25">
      <c r="A91" s="32" t="s">
        <v>22</v>
      </c>
      <c r="B91" s="33">
        <v>5</v>
      </c>
      <c r="C91" s="33" t="s">
        <v>7</v>
      </c>
      <c r="D91" s="33">
        <v>3.27</v>
      </c>
      <c r="E91" s="33">
        <v>2832</v>
      </c>
    </row>
    <row r="92" spans="1:5" x14ac:dyDescent="0.25">
      <c r="A92" s="32" t="s">
        <v>22</v>
      </c>
      <c r="B92" s="33">
        <v>7</v>
      </c>
      <c r="C92" s="33" t="s">
        <v>12</v>
      </c>
      <c r="D92" s="33">
        <v>0.37</v>
      </c>
      <c r="E92" s="33">
        <v>323</v>
      </c>
    </row>
    <row r="93" spans="1:5" x14ac:dyDescent="0.25">
      <c r="A93" s="32" t="s">
        <v>22</v>
      </c>
      <c r="B93" s="33">
        <v>2</v>
      </c>
      <c r="C93" s="33" t="s">
        <v>6</v>
      </c>
      <c r="D93" s="33">
        <v>40.57</v>
      </c>
      <c r="E93" s="33">
        <v>35166</v>
      </c>
    </row>
    <row r="94" spans="1:5" x14ac:dyDescent="0.25">
      <c r="A94" s="32" t="s">
        <v>22</v>
      </c>
      <c r="B94" s="33">
        <v>4</v>
      </c>
      <c r="C94" s="33" t="s">
        <v>10</v>
      </c>
      <c r="D94" s="33">
        <v>5.58</v>
      </c>
      <c r="E94" s="33">
        <v>4833</v>
      </c>
    </row>
    <row r="95" spans="1:5" x14ac:dyDescent="0.25">
      <c r="A95" s="32" t="s">
        <v>22</v>
      </c>
      <c r="B95" s="33">
        <v>8</v>
      </c>
      <c r="C95" s="33" t="s">
        <v>14</v>
      </c>
      <c r="D95" s="33">
        <v>0.02</v>
      </c>
      <c r="E95" s="33">
        <v>19</v>
      </c>
    </row>
    <row r="96" spans="1:5" x14ac:dyDescent="0.25">
      <c r="A96" s="32" t="s">
        <v>22</v>
      </c>
      <c r="B96" s="33">
        <v>1</v>
      </c>
      <c r="C96" s="33" t="s">
        <v>26</v>
      </c>
      <c r="D96" s="33">
        <v>26.61</v>
      </c>
      <c r="E96" s="33">
        <v>23067</v>
      </c>
    </row>
    <row r="97" spans="1:5" x14ac:dyDescent="0.25">
      <c r="A97" s="32" t="s">
        <v>22</v>
      </c>
      <c r="B97" s="33" t="s">
        <v>9</v>
      </c>
      <c r="C97" s="33" t="s">
        <v>52</v>
      </c>
      <c r="D97" s="33">
        <v>0</v>
      </c>
      <c r="E97" s="33">
        <v>0</v>
      </c>
    </row>
    <row r="98" spans="1:5" x14ac:dyDescent="0.25">
      <c r="A98" s="32" t="s">
        <v>23</v>
      </c>
      <c r="B98" s="33">
        <v>6</v>
      </c>
      <c r="C98" s="33" t="s">
        <v>11</v>
      </c>
      <c r="D98" s="33">
        <v>0.52</v>
      </c>
      <c r="E98" s="33">
        <v>397</v>
      </c>
    </row>
    <row r="99" spans="1:5" x14ac:dyDescent="0.25">
      <c r="A99" s="32" t="s">
        <v>23</v>
      </c>
      <c r="B99" s="33">
        <v>3</v>
      </c>
      <c r="C99" s="33" t="s">
        <v>5</v>
      </c>
      <c r="D99" s="33">
        <v>3.65</v>
      </c>
      <c r="E99" s="33">
        <v>2766</v>
      </c>
    </row>
    <row r="100" spans="1:5" x14ac:dyDescent="0.25">
      <c r="A100" s="32" t="s">
        <v>23</v>
      </c>
      <c r="B100" s="33">
        <v>5</v>
      </c>
      <c r="C100" s="33" t="s">
        <v>7</v>
      </c>
      <c r="D100" s="33">
        <v>0.54</v>
      </c>
      <c r="E100" s="33">
        <v>408</v>
      </c>
    </row>
    <row r="101" spans="1:5" x14ac:dyDescent="0.25">
      <c r="A101" s="32" t="s">
        <v>23</v>
      </c>
      <c r="B101" s="33">
        <v>7</v>
      </c>
      <c r="C101" s="33" t="s">
        <v>12</v>
      </c>
      <c r="D101" s="33">
        <v>0.15</v>
      </c>
      <c r="E101" s="33">
        <v>117</v>
      </c>
    </row>
    <row r="102" spans="1:5" x14ac:dyDescent="0.25">
      <c r="A102" s="32" t="s">
        <v>23</v>
      </c>
      <c r="B102" s="33">
        <v>2</v>
      </c>
      <c r="C102" s="33" t="s">
        <v>6</v>
      </c>
      <c r="D102" s="33">
        <v>5.94</v>
      </c>
      <c r="E102" s="33">
        <v>4510</v>
      </c>
    </row>
    <row r="103" spans="1:5" x14ac:dyDescent="0.25">
      <c r="A103" s="32" t="s">
        <v>23</v>
      </c>
      <c r="B103" s="33">
        <v>4</v>
      </c>
      <c r="C103" s="33" t="s">
        <v>10</v>
      </c>
      <c r="D103" s="33">
        <v>1.32</v>
      </c>
      <c r="E103" s="33">
        <v>1005</v>
      </c>
    </row>
    <row r="104" spans="1:5" x14ac:dyDescent="0.25">
      <c r="A104" s="32" t="s">
        <v>23</v>
      </c>
      <c r="B104" s="33">
        <v>8</v>
      </c>
      <c r="C104" s="33" t="s">
        <v>14</v>
      </c>
      <c r="D104" s="53" t="s">
        <v>8</v>
      </c>
      <c r="E104" s="53" t="s">
        <v>8</v>
      </c>
    </row>
    <row r="105" spans="1:5" x14ac:dyDescent="0.25">
      <c r="A105" s="32" t="s">
        <v>23</v>
      </c>
      <c r="B105" s="33">
        <v>1</v>
      </c>
      <c r="C105" s="33" t="s">
        <v>26</v>
      </c>
      <c r="D105" s="33">
        <v>87.76</v>
      </c>
      <c r="E105" s="33">
        <v>66583</v>
      </c>
    </row>
    <row r="106" spans="1:5" x14ac:dyDescent="0.25">
      <c r="A106" s="32" t="s">
        <v>23</v>
      </c>
      <c r="B106" s="33">
        <v>9</v>
      </c>
      <c r="C106" s="33" t="s">
        <v>52</v>
      </c>
      <c r="D106" s="33" t="s">
        <v>8</v>
      </c>
      <c r="E106" s="33" t="s">
        <v>8</v>
      </c>
    </row>
    <row r="107" spans="1:5" x14ac:dyDescent="0.25">
      <c r="A107" s="32" t="s">
        <v>24</v>
      </c>
      <c r="B107" s="33">
        <v>6</v>
      </c>
      <c r="C107" s="33" t="s">
        <v>11</v>
      </c>
      <c r="D107" s="33">
        <v>0.35</v>
      </c>
      <c r="E107" s="33">
        <v>297</v>
      </c>
    </row>
    <row r="108" spans="1:5" x14ac:dyDescent="0.25">
      <c r="A108" s="32" t="s">
        <v>24</v>
      </c>
      <c r="B108" s="33">
        <v>3</v>
      </c>
      <c r="C108" s="33" t="s">
        <v>5</v>
      </c>
      <c r="D108" s="33">
        <v>2.79</v>
      </c>
      <c r="E108" s="33">
        <v>2368</v>
      </c>
    </row>
    <row r="109" spans="1:5" x14ac:dyDescent="0.25">
      <c r="A109" s="32" t="s">
        <v>24</v>
      </c>
      <c r="B109" s="33">
        <v>5</v>
      </c>
      <c r="C109" s="33" t="s">
        <v>7</v>
      </c>
      <c r="D109" s="33">
        <v>0.63</v>
      </c>
      <c r="E109" s="33">
        <v>536</v>
      </c>
    </row>
    <row r="110" spans="1:5" x14ac:dyDescent="0.25">
      <c r="A110" s="32" t="s">
        <v>24</v>
      </c>
      <c r="B110" s="33">
        <v>7</v>
      </c>
      <c r="C110" s="33" t="s">
        <v>12</v>
      </c>
      <c r="D110" s="33">
        <v>0.12</v>
      </c>
      <c r="E110" s="33">
        <v>101</v>
      </c>
    </row>
    <row r="111" spans="1:5" x14ac:dyDescent="0.25">
      <c r="A111" s="32" t="s">
        <v>24</v>
      </c>
      <c r="B111" s="33">
        <v>2</v>
      </c>
      <c r="C111" s="33" t="s">
        <v>6</v>
      </c>
      <c r="D111" s="33">
        <v>4.6399999999999997</v>
      </c>
      <c r="E111" s="33">
        <v>3932</v>
      </c>
    </row>
    <row r="112" spans="1:5" x14ac:dyDescent="0.25">
      <c r="A112" s="32" t="s">
        <v>24</v>
      </c>
      <c r="B112" s="33">
        <v>4</v>
      </c>
      <c r="C112" s="33" t="s">
        <v>10</v>
      </c>
      <c r="D112" s="33">
        <v>0.88</v>
      </c>
      <c r="E112" s="33">
        <v>748</v>
      </c>
    </row>
    <row r="113" spans="1:5" x14ac:dyDescent="0.25">
      <c r="A113" s="32" t="s">
        <v>24</v>
      </c>
      <c r="B113" s="33">
        <v>8</v>
      </c>
      <c r="C113" s="33" t="s">
        <v>14</v>
      </c>
      <c r="D113" s="33">
        <v>0.05</v>
      </c>
      <c r="E113" s="33">
        <v>41</v>
      </c>
    </row>
    <row r="114" spans="1:5" x14ac:dyDescent="0.25">
      <c r="A114" s="32" t="s">
        <v>24</v>
      </c>
      <c r="B114" s="33">
        <v>1</v>
      </c>
      <c r="C114" s="33" t="s">
        <v>26</v>
      </c>
      <c r="D114" s="33">
        <v>90.54</v>
      </c>
      <c r="E114" s="33">
        <v>76775</v>
      </c>
    </row>
    <row r="115" spans="1:5" x14ac:dyDescent="0.25">
      <c r="A115" s="32" t="s">
        <v>24</v>
      </c>
      <c r="B115" s="33" t="s">
        <v>9</v>
      </c>
      <c r="C115" s="33" t="s">
        <v>52</v>
      </c>
      <c r="D115" s="33">
        <v>0</v>
      </c>
      <c r="E115" s="33">
        <v>0</v>
      </c>
    </row>
    <row r="116" spans="1:5" x14ac:dyDescent="0.25">
      <c r="A116" s="32" t="s">
        <v>27</v>
      </c>
      <c r="B116" s="33">
        <v>5</v>
      </c>
      <c r="C116" s="33" t="s">
        <v>11</v>
      </c>
      <c r="D116" s="33">
        <v>3.11</v>
      </c>
      <c r="E116" s="33">
        <v>596</v>
      </c>
    </row>
    <row r="117" spans="1:5" x14ac:dyDescent="0.25">
      <c r="A117" s="32" t="s">
        <v>27</v>
      </c>
      <c r="B117" s="33">
        <v>4</v>
      </c>
      <c r="C117" s="33" t="s">
        <v>5</v>
      </c>
      <c r="D117" s="33">
        <v>13.13</v>
      </c>
      <c r="E117" s="33">
        <v>2516</v>
      </c>
    </row>
    <row r="118" spans="1:5" x14ac:dyDescent="0.25">
      <c r="A118" s="32" t="s">
        <v>27</v>
      </c>
      <c r="B118" s="33">
        <v>6</v>
      </c>
      <c r="C118" s="33" t="s">
        <v>7</v>
      </c>
      <c r="D118" s="33">
        <v>2.21</v>
      </c>
      <c r="E118" s="33">
        <v>423</v>
      </c>
    </row>
    <row r="119" spans="1:5" x14ac:dyDescent="0.25">
      <c r="A119" s="32" t="s">
        <v>27</v>
      </c>
      <c r="B119" s="33">
        <v>7</v>
      </c>
      <c r="C119" s="33" t="s">
        <v>12</v>
      </c>
      <c r="D119" s="33">
        <v>0.19</v>
      </c>
      <c r="E119" s="33">
        <v>37</v>
      </c>
    </row>
    <row r="120" spans="1:5" x14ac:dyDescent="0.25">
      <c r="A120" s="32" t="s">
        <v>27</v>
      </c>
      <c r="B120" s="33">
        <v>2</v>
      </c>
      <c r="C120" s="33" t="s">
        <v>6</v>
      </c>
      <c r="D120" s="33">
        <v>28.15</v>
      </c>
      <c r="E120" s="33">
        <v>5394</v>
      </c>
    </row>
    <row r="121" spans="1:5" x14ac:dyDescent="0.25">
      <c r="A121" s="32" t="s">
        <v>27</v>
      </c>
      <c r="B121" s="33">
        <v>3</v>
      </c>
      <c r="C121" s="33" t="s">
        <v>10</v>
      </c>
      <c r="D121" s="33">
        <v>13.31</v>
      </c>
      <c r="E121" s="33">
        <v>2550</v>
      </c>
    </row>
    <row r="122" spans="1:5" x14ac:dyDescent="0.25">
      <c r="A122" s="32" t="s">
        <v>27</v>
      </c>
      <c r="B122" s="33">
        <v>8</v>
      </c>
      <c r="C122" s="33" t="s">
        <v>14</v>
      </c>
      <c r="D122" s="53" t="s">
        <v>8</v>
      </c>
      <c r="E122" s="53" t="s">
        <v>8</v>
      </c>
    </row>
    <row r="123" spans="1:5" x14ac:dyDescent="0.25">
      <c r="A123" s="32" t="s">
        <v>27</v>
      </c>
      <c r="B123" s="33">
        <v>1</v>
      </c>
      <c r="C123" s="33" t="s">
        <v>26</v>
      </c>
      <c r="D123" s="33">
        <v>39.85</v>
      </c>
      <c r="E123" s="33">
        <v>7637</v>
      </c>
    </row>
    <row r="124" spans="1:5" x14ac:dyDescent="0.25">
      <c r="A124" s="32" t="s">
        <v>27</v>
      </c>
      <c r="B124" s="33">
        <v>9</v>
      </c>
      <c r="C124" s="33" t="s">
        <v>52</v>
      </c>
      <c r="D124" s="33" t="s">
        <v>8</v>
      </c>
      <c r="E124" s="33" t="s">
        <v>8</v>
      </c>
    </row>
    <row r="125" spans="1:5" x14ac:dyDescent="0.25">
      <c r="A125" s="27"/>
      <c r="B125" s="29"/>
      <c r="C125" s="29"/>
      <c r="D125" s="29"/>
      <c r="E125" s="29"/>
    </row>
    <row r="126" spans="1:5" x14ac:dyDescent="0.25">
      <c r="A126" s="28" t="s">
        <v>66</v>
      </c>
      <c r="B126" s="29"/>
      <c r="C126" s="29"/>
      <c r="D126" s="29"/>
      <c r="E126" s="29"/>
    </row>
  </sheetData>
  <hyperlinks>
    <hyperlink ref="B1" r:id="rId1" display="../../../Analyses/PatternsHealthServiceUse/amb_visits_dx_specific_v2_class.html" xr:uid="{00000000-0004-0000-07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BBC03B-75A8-448C-B859-234E4DB8F1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FD5D56-8482-4916-889E-8A40EA022519}">
  <ds:schemaRefs>
    <ds:schemaRef ds:uri="bc2de261-d455-4aa8-8045-ab467327425b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5C4CBBF-4EE5-4AC6-8B8D-B8C8CBEA00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3</vt:i4>
      </vt:variant>
    </vt:vector>
  </HeadingPairs>
  <TitlesOfParts>
    <vt:vector size="8" baseType="lpstr">
      <vt:lpstr>Suppltbl_rxNR_count_crdrt</vt:lpstr>
      <vt:lpstr>Suppltbl_rxMR_count_crdrt</vt:lpstr>
      <vt:lpstr>Suppltbl_rxR_count_crdrt</vt:lpstr>
      <vt:lpstr>tbl_fig_data</vt:lpstr>
      <vt:lpstr>orig_data</vt:lpstr>
      <vt:lpstr>reportfig_rxNR</vt:lpstr>
      <vt:lpstr>reportfig_rxMR</vt:lpstr>
      <vt:lpstr>reportfig_rxR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Dragon</dc:creator>
  <cp:lastModifiedBy>John-Michael Bowes</cp:lastModifiedBy>
  <cp:lastPrinted>2020-06-05T01:06:55Z</cp:lastPrinted>
  <dcterms:created xsi:type="dcterms:W3CDTF">2016-04-05T19:27:30Z</dcterms:created>
  <dcterms:modified xsi:type="dcterms:W3CDTF">2021-07-12T20:35:33Z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